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estületi ülések\Testületi ülések 2024\Testületi ülés 2024.09.30\"/>
    </mc:Choice>
  </mc:AlternateContent>
  <xr:revisionPtr revIDLastSave="0" documentId="8_{58377768-D44D-41FB-BF42-7170DC4AE528}" xr6:coauthVersionLast="47" xr6:coauthVersionMax="47" xr10:uidLastSave="{00000000-0000-0000-0000-000000000000}"/>
  <bookViews>
    <workbookView xWindow="-120" yWindow="-120" windowWidth="29040" windowHeight="15840" activeTab="3" xr2:uid="{8D4B254E-A8CD-4D12-A465-41A9BD9CFBEC}"/>
  </bookViews>
  <sheets>
    <sheet name="1.melléklet" sheetId="1" r:id="rId1"/>
    <sheet name="2.melléklet" sheetId="2" r:id="rId2"/>
    <sheet name="3. melléklet" sheetId="3" r:id="rId3"/>
    <sheet name="4. melléklet" sheetId="4" r:id="rId4"/>
    <sheet name="5. melléklet" sheetId="5" r:id="rId5"/>
    <sheet name="6. melléklet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D42" i="3" s="1"/>
  <c r="E42" i="3" s="1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4" i="3"/>
  <c r="E38" i="3"/>
  <c r="E41" i="3"/>
  <c r="E5" i="3"/>
  <c r="E7" i="4"/>
  <c r="E8" i="4"/>
  <c r="E9" i="4"/>
  <c r="E10" i="4"/>
  <c r="E11" i="4"/>
  <c r="E12" i="4"/>
  <c r="E13" i="4"/>
  <c r="E14" i="4"/>
  <c r="E20" i="4"/>
  <c r="E21" i="4"/>
  <c r="D6" i="4"/>
  <c r="D42" i="4" s="1"/>
  <c r="C6" i="4"/>
  <c r="C42" i="4" s="1"/>
  <c r="B6" i="4"/>
  <c r="B42" i="4" s="1"/>
  <c r="C35" i="3"/>
  <c r="C42" i="3" s="1"/>
  <c r="B35" i="3"/>
  <c r="B42" i="3" s="1"/>
  <c r="F4" i="6"/>
  <c r="F5" i="6"/>
  <c r="F6" i="6"/>
  <c r="F7" i="6"/>
  <c r="F8" i="6"/>
  <c r="F9" i="6"/>
  <c r="F10" i="6"/>
  <c r="F11" i="6"/>
  <c r="F12" i="6"/>
  <c r="F13" i="6"/>
  <c r="F14" i="6"/>
  <c r="F15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3" i="6"/>
  <c r="F4" i="5"/>
  <c r="F5" i="5"/>
  <c r="F6" i="5"/>
  <c r="F7" i="5"/>
  <c r="F8" i="5"/>
  <c r="F9" i="5"/>
  <c r="F10" i="5"/>
  <c r="F11" i="5"/>
  <c r="F12" i="5"/>
  <c r="F13" i="5"/>
  <c r="F14" i="5"/>
  <c r="F15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4" i="5"/>
  <c r="F35" i="5"/>
  <c r="F36" i="5"/>
  <c r="F37" i="5"/>
  <c r="F38" i="5"/>
  <c r="F39" i="5"/>
  <c r="F40" i="5"/>
  <c r="F41" i="5"/>
  <c r="F42" i="5"/>
  <c r="F43" i="5"/>
  <c r="F44" i="5"/>
  <c r="F3" i="5"/>
  <c r="F54" i="2"/>
  <c r="D54" i="2"/>
  <c r="E54" i="2"/>
  <c r="C54" i="2"/>
  <c r="F48" i="2"/>
  <c r="F49" i="2"/>
  <c r="F50" i="2"/>
  <c r="F51" i="2"/>
  <c r="F52" i="2"/>
  <c r="F53" i="2"/>
  <c r="F4" i="2"/>
  <c r="F5" i="2"/>
  <c r="F6" i="2"/>
  <c r="F7" i="2"/>
  <c r="F8" i="2"/>
  <c r="F9" i="2"/>
  <c r="F10" i="2"/>
  <c r="F11" i="2"/>
  <c r="F14" i="2"/>
  <c r="F15" i="2"/>
  <c r="F16" i="2"/>
  <c r="F18" i="2"/>
  <c r="F19" i="2"/>
  <c r="F21" i="2"/>
  <c r="F23" i="2"/>
  <c r="F24" i="2"/>
  <c r="F27" i="2"/>
  <c r="F28" i="2"/>
  <c r="F29" i="2"/>
  <c r="F31" i="2"/>
  <c r="F32" i="2"/>
  <c r="F33" i="2"/>
  <c r="F34" i="2"/>
  <c r="F35" i="2"/>
  <c r="F36" i="2"/>
  <c r="F39" i="2"/>
  <c r="F40" i="2"/>
  <c r="F41" i="2"/>
  <c r="F42" i="2"/>
  <c r="F44" i="2"/>
  <c r="F45" i="2"/>
  <c r="F46" i="2"/>
  <c r="F47" i="2"/>
  <c r="F3" i="2"/>
  <c r="F77" i="1"/>
  <c r="D77" i="1"/>
  <c r="E77" i="1"/>
  <c r="C77" i="1"/>
  <c r="F71" i="1"/>
  <c r="F72" i="1"/>
  <c r="F73" i="1"/>
  <c r="F74" i="1"/>
  <c r="F75" i="1"/>
  <c r="F76" i="1"/>
  <c r="F4" i="1"/>
  <c r="F5" i="1"/>
  <c r="F6" i="1"/>
  <c r="F7" i="1"/>
  <c r="F8" i="1"/>
  <c r="F9" i="1"/>
  <c r="F10" i="1"/>
  <c r="F11" i="1"/>
  <c r="F12" i="1"/>
  <c r="F13" i="1"/>
  <c r="F14" i="1"/>
  <c r="F15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4" i="1"/>
  <c r="F45" i="1"/>
  <c r="F46" i="1"/>
  <c r="F47" i="1"/>
  <c r="F50" i="1"/>
  <c r="F51" i="1"/>
  <c r="F52" i="1"/>
  <c r="F53" i="1"/>
  <c r="F54" i="1"/>
  <c r="F58" i="1"/>
  <c r="F60" i="1"/>
  <c r="F61" i="1"/>
  <c r="F62" i="1"/>
  <c r="F63" i="1"/>
  <c r="F64" i="1"/>
  <c r="F65" i="1"/>
  <c r="F66" i="1"/>
  <c r="F67" i="1"/>
  <c r="F68" i="1"/>
  <c r="F69" i="1"/>
  <c r="F70" i="1"/>
  <c r="F3" i="1"/>
  <c r="E42" i="4" l="1"/>
  <c r="E35" i="3"/>
  <c r="E6" i="4"/>
</calcChain>
</file>

<file path=xl/sharedStrings.xml><?xml version="1.0" encoding="utf-8"?>
<sst xmlns="http://schemas.openxmlformats.org/spreadsheetml/2006/main" count="525" uniqueCount="307">
  <si>
    <t>#</t>
  </si>
  <si>
    <t>Megnevezés</t>
  </si>
  <si>
    <t>Eredeti előirányzat</t>
  </si>
  <si>
    <t>Módosított előirányzat</t>
  </si>
  <si>
    <t>Teljesítés</t>
  </si>
  <si>
    <t>01</t>
  </si>
  <si>
    <t>Törvény szerinti illetmények, munkabérek (K1101)</t>
  </si>
  <si>
    <t>03</t>
  </si>
  <si>
    <t>Céljuttatás, projektprémium (K1103)</t>
  </si>
  <si>
    <t>07</t>
  </si>
  <si>
    <t>Béren kívüli juttatások (K1107)</t>
  </si>
  <si>
    <t>09</t>
  </si>
  <si>
    <t>Közlekedési költségtérítés (K1109)</t>
  </si>
  <si>
    <t>10</t>
  </si>
  <si>
    <t>Egyéb költségtérítések (K1110)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</si>
  <si>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</si>
  <si>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</si>
  <si>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</si>
  <si>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</si>
  <si>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</si>
  <si>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</si>
  <si>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</si>
  <si>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</si>
  <si>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</si>
  <si>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</si>
  <si>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</si>
  <si>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</si>
  <si>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</si>
  <si>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</si>
  <si>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</si>
  <si>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(K2)</t>
  </si>
  <si>
    <t>22</t>
  </si>
  <si>
    <t>ebből: szociális hozzájárulási adó (K2)</t>
  </si>
  <si>
    <t>25</t>
  </si>
  <si>
    <t>ebből: táppénz hozzájárulás (K2)</t>
  </si>
  <si>
    <t>26</t>
  </si>
  <si>
    <t>ebből: munkaadót a foglalkoztatottak részére történő kifizetésekkel kapcsolatban terhelő más járulék jellegű kötelezettségek (K2)</t>
  </si>
  <si>
    <t>27</t>
  </si>
  <si>
    <t>ebből: munkáltatót terhelő személyi jövedelemadó (K2)</t>
  </si>
  <si>
    <t>28</t>
  </si>
  <si>
    <t>Szakmai anyagok beszerzése (K311)</t>
  </si>
  <si>
    <t>29</t>
  </si>
  <si>
    <t>Üzemeltetési anyagok beszerzése (K312)</t>
  </si>
  <si>
    <t>31</t>
  </si>
  <si>
    <t>Készletbeszerzés (=28+29+30) (K31)</t>
  </si>
  <si>
    <t>32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</si>
  <si>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</si>
  <si>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</si>
  <si>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</si>
  <si>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</si>
  <si>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</si>
  <si>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35</t>
  </si>
  <si>
    <t>Villamosenergia szolgáltatás díja (K3311)</t>
  </si>
  <si>
    <t>36</t>
  </si>
  <si>
    <t>Gázenergia szolgáltatás díja (K3312)</t>
  </si>
  <si>
    <t>38</t>
  </si>
  <si>
    <t>Víz- és csatorna szolgáltatás díja (K3314)</t>
  </si>
  <si>
    <t>39</t>
  </si>
  <si>
    <t>Közüzemi díjak (=35+...+38) (K331)</t>
  </si>
  <si>
    <t>40</t>
  </si>
  <si>
    <t>Vásárolt élelmezés (K332)</t>
  </si>
  <si>
    <t>41</t>
  </si>
  <si>
    <t>Bérleti és lízing díjak (&gt;=42) (K333)</t>
  </si>
  <si>
    <t>43</t>
  </si>
  <si>
    <t>Karbantartási, kisjavítási szolgáltatások (K334)</t>
  </si>
  <si>
    <t>46</t>
  </si>
  <si>
    <t>Szakmai tevékenységet segítő szolgáltatások  (K336)</t>
  </si>
  <si>
    <t>47</t>
  </si>
  <si>
    <t>Egyéb szolgáltatások (&gt;=48)  (K337)</t>
  </si>
  <si>
    <t>48</t>
  </si>
  <si>
    <t>ebből: biztosítási díjak (K337)</t>
  </si>
  <si>
    <t>49</t>
  </si>
  <si>
    <t>Szolgáltatási kiadások (=39+40+41+43+44+46+47) (K33)</t>
  </si>
  <si>
    <t>50</t>
  </si>
  <si>
    <t>Kiküldetések kiadásai (K341)</t>
  </si>
  <si>
    <t>51</t>
  </si>
  <si>
    <t>Reklám- és propagandakiadások (K342)</t>
  </si>
  <si>
    <t>52</t>
  </si>
  <si>
    <t>Kiküldetések, reklám- és propagandakiadások (=50+51) (K34)</t>
  </si>
  <si>
    <t>53</t>
  </si>
  <si>
    <t>Működési célú előzetesen felszámított általános forgalmi adó (K351)</t>
  </si>
  <si>
    <t>54</t>
  </si>
  <si>
    <t>Fizetendő általános forgalmi adó  (K352)</t>
  </si>
  <si>
    <t>55</t>
  </si>
  <si>
    <t>Kamatkiadások (&gt;=56+57) (K353)</t>
  </si>
  <si>
    <t>56</t>
  </si>
  <si>
    <t>ebből: államháztartáson belül (K353)</t>
  </si>
  <si>
    <t>62</t>
  </si>
  <si>
    <t>Egyéb dologi kiadások (K355)</t>
  </si>
  <si>
    <t>63</t>
  </si>
  <si>
    <t>Különféle befizetések és egyéb dologi kiadások (=53+54+55+58+62) (K35)</t>
  </si>
  <si>
    <t>64</t>
  </si>
  <si>
    <t>Dologi kiadások (=31+34+49+52+63) (K3)</t>
  </si>
  <si>
    <t>104</t>
  </si>
  <si>
    <t>Egyéb nem intézményi ellátások (&gt;=105+…+123) (K48)</t>
  </si>
  <si>
    <t>119</t>
  </si>
  <si>
    <t>ebből: egyéb, az önkormányzat rendeletében megállapított juttatás (K48)</t>
  </si>
  <si>
    <t>121</t>
  </si>
  <si>
    <t>ebből: települési támogatás [Szoctv. 45. §], (K48)</t>
  </si>
  <si>
    <t>124</t>
  </si>
  <si>
    <t>Ellátottak pénzbeli juttatásai (=65+66+77+78+89+98+101+104) (K4)</t>
  </si>
  <si>
    <t>127</t>
  </si>
  <si>
    <t>A helyi önkormányzatok előző évi elszámolásából származó kiadások (K5021)</t>
  </si>
  <si>
    <t>128</t>
  </si>
  <si>
    <t>A helyi önkormányzatok törvényi előíráson alapuló befizetései (K5022)</t>
  </si>
  <si>
    <t>130</t>
  </si>
  <si>
    <t>Elvonások és befizetések (=127+128+129) (K502)</t>
  </si>
  <si>
    <t>154</t>
  </si>
  <si>
    <t>Egyéb működési célú támogatások államháztartáson belülre (=155+…+164) (K506)</t>
  </si>
  <si>
    <t>155</t>
  </si>
  <si>
    <t>ebből: központi költségvetési szervek (K506)</t>
  </si>
  <si>
    <t>159</t>
  </si>
  <si>
    <t>ebből: társadalombiztosítás pénzügyi alapjai (K506)</t>
  </si>
  <si>
    <t>162</t>
  </si>
  <si>
    <t>ebből: társulások és költségvetési szerveik (K506)</t>
  </si>
  <si>
    <t>182</t>
  </si>
  <si>
    <t>Egyéb működési célú támogatások államháztartáson kívülre (=183+…+192) (K512)</t>
  </si>
  <si>
    <t>185</t>
  </si>
  <si>
    <t>ebből: egyéb civil szervezetek (K512)</t>
  </si>
  <si>
    <t>193</t>
  </si>
  <si>
    <t>Tartalékok (K513)</t>
  </si>
  <si>
    <t>194</t>
  </si>
  <si>
    <t>Egyéb működési célú kiadások (=125+130+131+132+143+154+165+167+179+180+181+182+193) (K5)</t>
  </si>
  <si>
    <t>196</t>
  </si>
  <si>
    <t>Ingatlanok beszerzése, létesítése (&gt;=197) (K62)</t>
  </si>
  <si>
    <t>198</t>
  </si>
  <si>
    <t>Informatikai eszközök beszerzése, létesítése (K63)</t>
  </si>
  <si>
    <t>199</t>
  </si>
  <si>
    <t>Egyéb tárgyi eszközök beszerzése, létesítése (K64)</t>
  </si>
  <si>
    <t>204</t>
  </si>
  <si>
    <t>Beruházási célú előzetesen felszámított általános forgalmi adó (K67)</t>
  </si>
  <si>
    <t>205</t>
  </si>
  <si>
    <t>Beruházások (=195+196+198+199+200+202+204) (K6)</t>
  </si>
  <si>
    <t>206</t>
  </si>
  <si>
    <t>Ingatlanok felújítása (K71)</t>
  </si>
  <si>
    <t>209</t>
  </si>
  <si>
    <t>Felújítási célú előzetesen felszámított általános forgalmi adó (K74)</t>
  </si>
  <si>
    <t>210</t>
  </si>
  <si>
    <t>Felújítások (=206+...+209) (K7)</t>
  </si>
  <si>
    <t>273</t>
  </si>
  <si>
    <t>Költségvetési kiadások (=20+21+64+124+194+205+210+272) (K1-K8)</t>
  </si>
  <si>
    <t>%</t>
  </si>
  <si>
    <t>Tokod Nagyközség Önkormányzata 2024. I. félévi kiadásai</t>
  </si>
  <si>
    <t>1. mell.</t>
  </si>
  <si>
    <t>Helyi önkormányzatok működésének általános támogatása (B111)</t>
  </si>
  <si>
    <t>02</t>
  </si>
  <si>
    <t>Települési önkormányzatok egyes köznevelési feladatainak támogatása (B112)</t>
  </si>
  <si>
    <t>Települési önkormányzatok egyes szociális és gyermekjóléti feladatainak támogatása (B1131)</t>
  </si>
  <si>
    <t>04</t>
  </si>
  <si>
    <t>Települési önkormányzatok gyermekétkeztetési feladatainak támogatása (B1132)</t>
  </si>
  <si>
    <t>05</t>
  </si>
  <si>
    <t>Települési önkormányzatok szociális, gyermekjóléti  és gyermekétkeztetési feladatainak támogatása (=03+04) (B113)</t>
  </si>
  <si>
    <t>06</t>
  </si>
  <si>
    <t>Települési önkormányzatok kulturális feladatainak támogatása (B114)</t>
  </si>
  <si>
    <t>08</t>
  </si>
  <si>
    <t>Elszámolásból származó bevételek (B116)</t>
  </si>
  <si>
    <t>Önkormányzatok működési támogatásai (=01+02+05+06+07+08) (B11)</t>
  </si>
  <si>
    <t>Egyéb működési célú támogatások bevételei államháztartáson belülről (=35+…+44) (B16)</t>
  </si>
  <si>
    <t>ebből: központi kezelésű előirányzatok (B16)</t>
  </si>
  <si>
    <t>ebből: társadalombiztosítás pénzügyi alapjai (B16)</t>
  </si>
  <si>
    <t>45</t>
  </si>
  <si>
    <t>Működési célú támogatások államháztartáson belülről (=09+...+12+23+34) (B1)</t>
  </si>
  <si>
    <t>Felhalmozási célú önkormányzati támogatások (B21)</t>
  </si>
  <si>
    <t>70</t>
  </si>
  <si>
    <t>Egyéb felhalmozási célú támogatások bevételei államháztartáson belülről (=71+…+80) (B25)</t>
  </si>
  <si>
    <t>73</t>
  </si>
  <si>
    <t>ebből: központi vagy fejezeti kezelésű előirányzatok EU-s programokra és azok hazai társfinanszírozása (B25)</t>
  </si>
  <si>
    <t>81</t>
  </si>
  <si>
    <t>Felhalmozási célú támogatások államháztartáson belülről (=46+47+48+59+70) (B2)</t>
  </si>
  <si>
    <t>108</t>
  </si>
  <si>
    <t>Vagyoni tipusú adók (=109+…+114) (B34)</t>
  </si>
  <si>
    <t>110</t>
  </si>
  <si>
    <t>ebből: magánszemélyek kommunális adója (B34)</t>
  </si>
  <si>
    <t>115</t>
  </si>
  <si>
    <t>Értékesítési és forgalmi adók (=116+…+135) (B351)</t>
  </si>
  <si>
    <t>ebből: állandó jelleggel végzett iparűzési tevékenység után fizetett helyi iparűzési adó (B351)</t>
  </si>
  <si>
    <t>Termékek és szolgáltatások adói (=115+136+140+141+145)  (B35)</t>
  </si>
  <si>
    <t>163</t>
  </si>
  <si>
    <t>Egyéb közhatalmi bevételek (&gt;=164+…+181) (B36)</t>
  </si>
  <si>
    <t>175</t>
  </si>
  <si>
    <t>ebből: egyéb bírság (B36)</t>
  </si>
  <si>
    <t>179</t>
  </si>
  <si>
    <t>ebből: önkormányzat által beszedett talajterhelési díj (B36)</t>
  </si>
  <si>
    <t>Közhatalmi bevételek (=93+94+104+108+162+163) (B3)</t>
  </si>
  <si>
    <t>183</t>
  </si>
  <si>
    <t>Készletértékesítés ellenértéke (B401)</t>
  </si>
  <si>
    <t>184</t>
  </si>
  <si>
    <t>Szolgáltatások ellenértéke (&gt;=185+186) (B402)</t>
  </si>
  <si>
    <t>ebből:tárgyi eszközök bérbeadásából származó bevétel (B402)</t>
  </si>
  <si>
    <t>Ellátási díjak (B405)</t>
  </si>
  <si>
    <t>197</t>
  </si>
  <si>
    <t>Kiszámlázott általános forgalmi adó (B406)</t>
  </si>
  <si>
    <t>Általános forgalmi adó visszatérítése (B407)</t>
  </si>
  <si>
    <t>203</t>
  </si>
  <si>
    <t>Egyéb kapott (járó) kamatok és kamatjellegű bevételek (&gt;=204+205+206) (B4082)</t>
  </si>
  <si>
    <t>207</t>
  </si>
  <si>
    <t>Kamatbevételek és más nyereségjellegű bevételek (=199+203) (B408)</t>
  </si>
  <si>
    <t>216</t>
  </si>
  <si>
    <t>Egyéb működési bevételek (&gt;=217+218) (B411)</t>
  </si>
  <si>
    <t>217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</si>
  <si>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</si>
  <si>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218</t>
  </si>
  <si>
    <t>ebből: kiadások visszatérítései (B411)</t>
  </si>
  <si>
    <t>219</t>
  </si>
  <si>
    <t>Működési bevételek (=183+184+187+189+196+197+198+207+214+215+216) (B4)</t>
  </si>
  <si>
    <t>222</t>
  </si>
  <si>
    <t>Ingatlanok értékesítése (&gt;=223) (B52)</t>
  </si>
  <si>
    <t>230</t>
  </si>
  <si>
    <t>Felhalmozási bevételek (=220+222+224+225+228) (B5)</t>
  </si>
  <si>
    <t>234</t>
  </si>
  <si>
    <t>Működési célú visszatérítendő támogatások, kölcsönök visszatérülése államháztartáson kívülről (=235+…+243) (B64)</t>
  </si>
  <si>
    <t>238</t>
  </si>
  <si>
    <t>ebből: háztartások (B64)</t>
  </si>
  <si>
    <t>256</t>
  </si>
  <si>
    <t>Működési célú átvett pénzeszközök (=231+...+234+244) (B6)</t>
  </si>
  <si>
    <t>260</t>
  </si>
  <si>
    <t>Felhalmozási célú visszatérítendő támogatások, kölcsönök visszatérülése államháztartáson kívülről (=261+…+269) (B74)</t>
  </si>
  <si>
    <t>282</t>
  </si>
  <si>
    <t>Felhalmozási célú átvett pénzeszközök (=257+…+260+270) (B7)</t>
  </si>
  <si>
    <t>283</t>
  </si>
  <si>
    <t>Költségvetési bevételek (=45+81+182+219+230+256+282) (B1-B7)</t>
  </si>
  <si>
    <t>Forgatási célú belföldi értékpapírok vásárlása (&gt;=08) (K9121)</t>
  </si>
  <si>
    <t>Belföldi értékpapírok kiadásai (=07+09+10+11+14+15) (K912)</t>
  </si>
  <si>
    <t>Államháztartáson belüli megelőlegezések visszafizetése (K914)</t>
  </si>
  <si>
    <t>Központi, irányító szervi támogatások folyósítása (K915)</t>
  </si>
  <si>
    <t>Belföldi finanszírozás kiadásai (=06+17+…+23+26) (K91)</t>
  </si>
  <si>
    <t>Finanszírozási kiadások (=27+35+36+37) (K9)</t>
  </si>
  <si>
    <t>KIADÁSOK MINDÖSSZESEN:</t>
  </si>
  <si>
    <t>Forgatási célú belföldi értékpapírok beváltása, értékesítése (&gt;=06) (B8121)</t>
  </si>
  <si>
    <t>Belföldi értékpapírok bevételei (=05+07+08+09) (B812)</t>
  </si>
  <si>
    <t>11</t>
  </si>
  <si>
    <t>Előző év költségvetési maradványának igénybevétele (B8131)</t>
  </si>
  <si>
    <t>Maradvány igénybevétele (=11+12) (B813)</t>
  </si>
  <si>
    <t>Belföldi finanszírozás bevételei (=04+10+13+…+18+21) (B81)</t>
  </si>
  <si>
    <t>Finanszírozási bevételek (=22+28+29+30) (B8)</t>
  </si>
  <si>
    <t>BEVÉTELEK ÖSSZESEN:</t>
  </si>
  <si>
    <t>Tokod Nagyközség Önkormányzata 2024. I. félévi bevételei</t>
  </si>
  <si>
    <t>2. mell.</t>
  </si>
  <si>
    <t>Ruházati költségtérítés (K1108)</t>
  </si>
  <si>
    <t>Tokodi Polgármesteri Hivatal 2024. I. félévi teljesítése</t>
  </si>
  <si>
    <t>5.mell.</t>
  </si>
  <si>
    <t>Készenléti, ügyeleti, helyettesítési díj, túlóra, túlszolgálat (K1104)</t>
  </si>
  <si>
    <t>Jubileumi jutalom (K1106)</t>
  </si>
  <si>
    <t>23</t>
  </si>
  <si>
    <t>ebből: rehabilitációs hozzájárulás (K2)</t>
  </si>
  <si>
    <t>Mesevár Óvoda Minibölcsőde és Bölcsőde</t>
  </si>
  <si>
    <t>6. mell.</t>
  </si>
  <si>
    <t>2024. évi beruházási kiadások feladatonként (ÁFA-val, EFt-ban)</t>
  </si>
  <si>
    <t>Eredeti</t>
  </si>
  <si>
    <t>Módosított</t>
  </si>
  <si>
    <t>Önkormányzat</t>
  </si>
  <si>
    <t>2 csoportos bölcsőde építése Tokod-Üveggyár</t>
  </si>
  <si>
    <t>Pincevölgyi kerékpárút</t>
  </si>
  <si>
    <t>Tokod Széchenyi u. 20-30 előtti szervízút építése</t>
  </si>
  <si>
    <t>Tokod belterület csapadékvíz elvezetés</t>
  </si>
  <si>
    <t>vis major pályázat (Hegyalja u.)</t>
  </si>
  <si>
    <t>Temető Uranafal</t>
  </si>
  <si>
    <t>Kienle előtt okoszebra</t>
  </si>
  <si>
    <t>Könyvtár kerítés és parkosítás</t>
  </si>
  <si>
    <t>TÜ tűzoltószertár előtti parkoló létrehozása</t>
  </si>
  <si>
    <t>TÜ Ady E. utcai tömbök parkoló burkolás</t>
  </si>
  <si>
    <t>TÜ buszmegálló előtt járda készítése</t>
  </si>
  <si>
    <t>TÜ focipálya mellett parkoló kialakítása</t>
  </si>
  <si>
    <t>Liszt F. Művelődési házban légkondícionáló</t>
  </si>
  <si>
    <t>Tokod 4. vasútvonal és a 10. sz. főút kereszteződésében gyalogos átvezetés létesítése</t>
  </si>
  <si>
    <t>Térfigyelő kamerák</t>
  </si>
  <si>
    <t>Tokodi orvosi rendelő mellett parkoló kialakítása</t>
  </si>
  <si>
    <t>Buszmegálló Tokod-Ebszőnybánya</t>
  </si>
  <si>
    <t>Utólagos közműbekötések (közösségi ház, tüzoltőszertár, stb)</t>
  </si>
  <si>
    <t>Látogatóközpont</t>
  </si>
  <si>
    <t>Lap top beszerzés Alkotóház</t>
  </si>
  <si>
    <t>Irattár konténer</t>
  </si>
  <si>
    <t>Művelődési házak eszközbeszerzés</t>
  </si>
  <si>
    <t>Fogorvosi eszközbeszerzés</t>
  </si>
  <si>
    <t>Könyvtár eszközbeszerzés</t>
  </si>
  <si>
    <t>Műhely eszközbeszerzés (fűkasza, fűnyíró, egyéb szerszámok, eszközök)</t>
  </si>
  <si>
    <t>Tehergépjármű beszerzés</t>
  </si>
  <si>
    <t>Összesen:</t>
  </si>
  <si>
    <t>Mesevár Óvoda</t>
  </si>
  <si>
    <t>eszközbeszerzés (mosógép, fénymásoló, stb)</t>
  </si>
  <si>
    <t>Polgármesterei Hivatal</t>
  </si>
  <si>
    <t>eszközbeszerzés</t>
  </si>
  <si>
    <t>ÖNKORMÁNYZAT MINDÖSSZESEN:</t>
  </si>
  <si>
    <t>2024. évi felújítási kiadások célonként (ÁFA-val)</t>
  </si>
  <si>
    <t>E Ft-ban</t>
  </si>
  <si>
    <t>"Női neves" utcák szilárd burkolattal való ellátása FAD</t>
  </si>
  <si>
    <t>Liszt F. Műv. Ház homlokzat felújítás</t>
  </si>
  <si>
    <t>ÖNO felújítása</t>
  </si>
  <si>
    <t>Hivatal épületében konyha, füdő,wc felújítása</t>
  </si>
  <si>
    <t>Ipari út</t>
  </si>
  <si>
    <t>MFP/ÖTIK önkorm. Tulajdonban lévő ingatlan fejl.</t>
  </si>
  <si>
    <t>Lukácsi M. Műv Ház fűtés korszerűsítés</t>
  </si>
  <si>
    <t>Székelykapu Alkotóház</t>
  </si>
  <si>
    <t>Polgármesteri Hivatal</t>
  </si>
  <si>
    <t>Mesevár Óvoda és Minibölcsőde</t>
  </si>
  <si>
    <t>Mindösszesen</t>
  </si>
  <si>
    <t xml:space="preserve">Pap Márk </t>
  </si>
  <si>
    <t>022/8 hrsz külterületi út felújítás</t>
  </si>
  <si>
    <t>Aszfaltozás Ady E. u. előto tömbök</t>
  </si>
  <si>
    <t>Csapadékvízelvezető Szabadság u, Arany J. u.</t>
  </si>
  <si>
    <t>Térkő járdafelújításhoz</t>
  </si>
  <si>
    <t>3.mell</t>
  </si>
  <si>
    <t>4. mell</t>
  </si>
  <si>
    <t>Forgalomtechnikai tábla</t>
  </si>
  <si>
    <t>Defibrilátor</t>
  </si>
  <si>
    <t>Elsősegély szett</t>
  </si>
  <si>
    <t>Hivatali beléptető rendszer kiépítése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</si>
</sst>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</font>
    <font>
      <b/>
      <sz val="10"/>
      <color indexed="8"/>
      <name val="Calibri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13">
    <xf numFmtId="0" fontId="0" fillId="0" borderId="0" xfId="0"/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wrapText="1"/>
    </xf>
    <xf numFmtId="0" fontId="2" fillId="0" borderId="0" xfId="0" applyFont="1"/>
    <xf numFmtId="10" fontId="0" fillId="0" borderId="6" xfId="1" applyNumberFormat="1" applyFont="1" applyBorder="1" applyAlignment="1"/>
    <xf numFmtId="10" fontId="2" fillId="0" borderId="6" xfId="1" applyNumberFormat="1" applyFont="1" applyBorder="1" applyAlignment="1"/>
    <xf numFmtId="10" fontId="2" fillId="0" borderId="9" xfId="1" applyNumberFormat="1" applyFont="1" applyBorder="1" applyAlignment="1"/>
    <xf numFmtId="0" fontId="4" fillId="0" borderId="11" xfId="0" applyFont="1" applyBorder="1" applyAlignment="1">
      <alignment horizontal="left" vertical="top" wrapText="1"/>
    </xf>
    <xf numFmtId="3" fontId="4" fillId="0" borderId="11" xfId="0" applyNumberFormat="1" applyFont="1" applyBorder="1" applyAlignment="1">
      <alignment wrapText="1"/>
    </xf>
    <xf numFmtId="10" fontId="2" fillId="0" borderId="12" xfId="1" applyNumberFormat="1" applyFont="1" applyBorder="1" applyAlignment="1"/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7" xfId="0" applyFont="1" applyBorder="1"/>
    <xf numFmtId="0" fontId="8" fillId="0" borderId="8" xfId="0" applyFont="1" applyBorder="1" applyAlignment="1">
      <alignment horizontal="left" vertical="top" wrapText="1"/>
    </xf>
    <xf numFmtId="3" fontId="2" fillId="0" borderId="8" xfId="0" applyNumberFormat="1" applyFont="1" applyBorder="1"/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10" fontId="1" fillId="0" borderId="6" xfId="1" applyNumberFormat="1" applyFont="1" applyBorder="1" applyAlignment="1"/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left" vertical="top" wrapText="1"/>
    </xf>
    <xf numFmtId="3" fontId="6" fillId="0" borderId="14" xfId="0" applyNumberFormat="1" applyFont="1" applyBorder="1" applyAlignment="1">
      <alignment horizontal="right" wrapText="1"/>
    </xf>
    <xf numFmtId="10" fontId="0" fillId="0" borderId="15" xfId="1" applyNumberFormat="1" applyFont="1" applyBorder="1" applyAlignment="1"/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3" fontId="7" fillId="0" borderId="8" xfId="0" applyNumberFormat="1" applyFont="1" applyBorder="1" applyAlignment="1">
      <alignment horizontal="right" wrapText="1"/>
    </xf>
    <xf numFmtId="10" fontId="0" fillId="0" borderId="9" xfId="1" applyNumberFormat="1" applyFont="1" applyBorder="1" applyAlignment="1"/>
    <xf numFmtId="0" fontId="6" fillId="0" borderId="14" xfId="0" applyFont="1" applyBorder="1" applyAlignment="1">
      <alignment horizontal="left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0" xfId="2" applyFont="1" applyAlignment="1">
      <alignment wrapText="1"/>
    </xf>
    <xf numFmtId="3" fontId="11" fillId="0" borderId="0" xfId="2" applyNumberFormat="1" applyFont="1"/>
    <xf numFmtId="0" fontId="10" fillId="0" borderId="16" xfId="2" applyFont="1" applyBorder="1" applyAlignment="1">
      <alignment horizontal="center" wrapText="1"/>
    </xf>
    <xf numFmtId="3" fontId="10" fillId="0" borderId="19" xfId="2" applyNumberFormat="1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2" fillId="0" borderId="20" xfId="2" applyNumberFormat="1" applyFont="1" applyBorder="1"/>
    <xf numFmtId="0" fontId="0" fillId="0" borderId="4" xfId="0" applyBorder="1"/>
    <xf numFmtId="0" fontId="13" fillId="0" borderId="5" xfId="2" applyFont="1" applyBorder="1" applyAlignment="1">
      <alignment wrapText="1"/>
    </xf>
    <xf numFmtId="3" fontId="14" fillId="0" borderId="21" xfId="2" applyNumberFormat="1" applyFont="1" applyBorder="1"/>
    <xf numFmtId="0" fontId="13" fillId="0" borderId="21" xfId="0" applyFont="1" applyBorder="1"/>
    <xf numFmtId="0" fontId="15" fillId="0" borderId="5" xfId="2" applyFont="1" applyBorder="1" applyAlignment="1">
      <alignment wrapText="1"/>
    </xf>
    <xf numFmtId="3" fontId="16" fillId="0" borderId="21" xfId="2" applyNumberFormat="1" applyFont="1" applyBorder="1"/>
    <xf numFmtId="0" fontId="9" fillId="0" borderId="5" xfId="2" applyBorder="1" applyAlignment="1">
      <alignment wrapText="1"/>
    </xf>
    <xf numFmtId="3" fontId="12" fillId="0" borderId="21" xfId="2" applyNumberFormat="1" applyFont="1" applyBorder="1"/>
    <xf numFmtId="0" fontId="12" fillId="0" borderId="7" xfId="2" applyFont="1" applyBorder="1" applyAlignment="1">
      <alignment wrapText="1"/>
    </xf>
    <xf numFmtId="3" fontId="17" fillId="0" borderId="22" xfId="0" applyNumberFormat="1" applyFont="1" applyBorder="1"/>
    <xf numFmtId="0" fontId="10" fillId="0" borderId="27" xfId="2" applyFont="1" applyBorder="1" applyAlignment="1">
      <alignment wrapText="1"/>
    </xf>
    <xf numFmtId="3" fontId="10" fillId="0" borderId="28" xfId="2" applyNumberFormat="1" applyFont="1" applyBorder="1"/>
    <xf numFmtId="0" fontId="10" fillId="0" borderId="23" xfId="2" applyFont="1" applyBorder="1" applyAlignment="1">
      <alignment wrapText="1"/>
    </xf>
    <xf numFmtId="3" fontId="10" fillId="0" borderId="24" xfId="2" applyNumberFormat="1" applyFont="1" applyBorder="1"/>
    <xf numFmtId="0" fontId="18" fillId="0" borderId="1" xfId="0" applyFont="1" applyBorder="1"/>
    <xf numFmtId="0" fontId="19" fillId="0" borderId="25" xfId="2" applyFont="1" applyBorder="1" applyAlignment="1">
      <alignment wrapText="1"/>
    </xf>
    <xf numFmtId="3" fontId="19" fillId="0" borderId="26" xfId="2" applyNumberFormat="1" applyFont="1" applyBorder="1"/>
    <xf numFmtId="0" fontId="18" fillId="0" borderId="20" xfId="0" applyFont="1" applyBorder="1"/>
    <xf numFmtId="0" fontId="19" fillId="0" borderId="5" xfId="0" applyFont="1" applyBorder="1"/>
    <xf numFmtId="0" fontId="19" fillId="0" borderId="21" xfId="0" applyFont="1" applyBorder="1"/>
    <xf numFmtId="0" fontId="18" fillId="0" borderId="21" xfId="0" applyFont="1" applyBorder="1"/>
    <xf numFmtId="0" fontId="19" fillId="0" borderId="27" xfId="2" applyFont="1" applyBorder="1" applyAlignment="1">
      <alignment wrapText="1"/>
    </xf>
    <xf numFmtId="3" fontId="19" fillId="0" borderId="28" xfId="2" applyNumberFormat="1" applyFont="1" applyBorder="1"/>
    <xf numFmtId="0" fontId="19" fillId="0" borderId="5" xfId="2" applyFont="1" applyBorder="1" applyAlignment="1">
      <alignment wrapText="1"/>
    </xf>
    <xf numFmtId="0" fontId="19" fillId="0" borderId="29" xfId="0" applyFont="1" applyBorder="1"/>
    <xf numFmtId="0" fontId="2" fillId="0" borderId="0" xfId="0" applyFont="1" applyAlignment="1">
      <alignment vertical="center"/>
    </xf>
    <xf numFmtId="0" fontId="10" fillId="0" borderId="23" xfId="2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18" fillId="0" borderId="3" xfId="0" applyFont="1" applyBorder="1"/>
    <xf numFmtId="0" fontId="18" fillId="0" borderId="4" xfId="0" applyFont="1" applyBorder="1"/>
    <xf numFmtId="0" fontId="18" fillId="0" borderId="6" xfId="0" applyFont="1" applyBorder="1"/>
    <xf numFmtId="0" fontId="19" fillId="0" borderId="0" xfId="0" applyFont="1"/>
    <xf numFmtId="0" fontId="19" fillId="0" borderId="30" xfId="2" applyFont="1" applyBorder="1" applyAlignment="1">
      <alignment wrapText="1"/>
    </xf>
    <xf numFmtId="3" fontId="19" fillId="0" borderId="31" xfId="2" applyNumberFormat="1" applyFont="1" applyBorder="1"/>
    <xf numFmtId="0" fontId="18" fillId="0" borderId="32" xfId="0" applyFont="1" applyBorder="1"/>
    <xf numFmtId="0" fontId="18" fillId="0" borderId="11" xfId="0" applyFont="1" applyBorder="1"/>
    <xf numFmtId="0" fontId="18" fillId="0" borderId="12" xfId="0" applyFont="1" applyBorder="1"/>
    <xf numFmtId="10" fontId="18" fillId="0" borderId="6" xfId="1" applyNumberFormat="1" applyFont="1" applyBorder="1"/>
    <xf numFmtId="10" fontId="20" fillId="0" borderId="18" xfId="1" applyNumberFormat="1" applyFont="1" applyBorder="1"/>
    <xf numFmtId="0" fontId="10" fillId="0" borderId="19" xfId="0" applyFont="1" applyBorder="1"/>
    <xf numFmtId="0" fontId="0" fillId="0" borderId="20" xfId="0" applyBorder="1"/>
    <xf numFmtId="3" fontId="16" fillId="0" borderId="22" xfId="0" applyNumberFormat="1" applyFont="1" applyBorder="1"/>
    <xf numFmtId="0" fontId="0" fillId="0" borderId="3" xfId="0" applyBorder="1"/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" xfId="0" applyFont="1" applyBorder="1"/>
    <xf numFmtId="0" fontId="13" fillId="0" borderId="5" xfId="0" applyFont="1" applyBorder="1" applyAlignment="1">
      <alignment wrapText="1"/>
    </xf>
    <xf numFmtId="10" fontId="22" fillId="0" borderId="6" xfId="1" applyNumberFormat="1" applyFont="1" applyBorder="1"/>
    <xf numFmtId="10" fontId="23" fillId="0" borderId="6" xfId="1" applyNumberFormat="1" applyFont="1" applyBorder="1"/>
    <xf numFmtId="0" fontId="16" fillId="0" borderId="21" xfId="0" applyFont="1" applyBorder="1"/>
    <xf numFmtId="0" fontId="23" fillId="0" borderId="1" xfId="0" applyFont="1" applyBorder="1"/>
    <xf numFmtId="0" fontId="5" fillId="0" borderId="0" xfId="0" applyFont="1" applyAlignment="1">
      <alignment horizontal="center" vertical="top" wrapText="1"/>
    </xf>
    <xf numFmtId="0" fontId="2" fillId="0" borderId="0" xfId="0" applyFont="1"/>
    <xf numFmtId="0" fontId="10" fillId="0" borderId="0" xfId="2" applyFont="1" applyAlignment="1">
      <alignment horizontal="center" vertical="center"/>
    </xf>
    <xf numFmtId="0" fontId="9" fillId="0" borderId="0" xfId="2" applyAlignment="1">
      <alignment horizontal="center" wrapText="1"/>
    </xf>
    <xf numFmtId="0" fontId="10" fillId="0" borderId="0" xfId="2" applyFont="1" applyAlignment="1">
      <alignment horizontal="center"/>
    </xf>
  </cellXfs>
  <cellStyles count="3">
    <cellStyle name="Normál" xfId="0" builtinId="0"/>
    <cellStyle name="Normál_Beruh.felú-átadott-átvett" xfId="2" xr:uid="{D95E1204-516E-40CE-9611-E7803C100DBD}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E445-0A71-474C-9870-99D3B64FCA47}">
  <dimension ref="A1:F77"/>
  <sheetViews>
    <sheetView zoomScaleNormal="100" workbookViewId="0">
      <selection activeCell="L10" sqref="L10"/>
    </sheetView>
  </sheetViews>
  <sheetFormatPr defaultRowHeight="15" x14ac:dyDescent="0.25"/>
  <cols>
    <col min="1" max="1" width="6.140625" customWidth="1"/>
    <col min="2" max="2" width="41" customWidth="1"/>
    <col min="3" max="4" width="13.28515625" customWidth="1"/>
    <col min="5" max="5" width="12" customWidth="1"/>
  </cols>
  <sheetData>
    <row r="1" spans="1:6" ht="15.75" thickBot="1" x14ac:dyDescent="0.3">
      <c r="A1" s="108" t="s">
        <v>142</v>
      </c>
      <c r="B1" s="109"/>
      <c r="C1" s="109"/>
      <c r="D1" s="109"/>
      <c r="E1" s="109"/>
      <c r="F1" t="s">
        <v>143</v>
      </c>
    </row>
    <row r="2" spans="1:6" s="5" customFormat="1" ht="32.25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3" t="s">
        <v>141</v>
      </c>
    </row>
    <row r="3" spans="1:6" x14ac:dyDescent="0.25">
      <c r="A3" s="34" t="s">
        <v>5</v>
      </c>
      <c r="B3" s="35" t="s">
        <v>6</v>
      </c>
      <c r="C3" s="36">
        <v>74814000</v>
      </c>
      <c r="D3" s="36">
        <v>73314000</v>
      </c>
      <c r="E3" s="36">
        <v>34758152</v>
      </c>
      <c r="F3" s="30">
        <f>(E3/D3)</f>
        <v>0.47409978994462176</v>
      </c>
    </row>
    <row r="4" spans="1:6" x14ac:dyDescent="0.25">
      <c r="A4" s="19" t="s">
        <v>7</v>
      </c>
      <c r="B4" s="1" t="s">
        <v>8</v>
      </c>
      <c r="C4" s="2">
        <v>6913000</v>
      </c>
      <c r="D4" s="2">
        <v>6913000</v>
      </c>
      <c r="E4" s="2">
        <v>1612958</v>
      </c>
      <c r="F4" s="6">
        <f t="shared" ref="F4:F67" si="0">(E4/D4)</f>
        <v>0.23332243599016347</v>
      </c>
    </row>
    <row r="5" spans="1:6" x14ac:dyDescent="0.25">
      <c r="A5" s="19" t="s">
        <v>9</v>
      </c>
      <c r="B5" s="1" t="s">
        <v>10</v>
      </c>
      <c r="C5" s="2">
        <v>3242000</v>
      </c>
      <c r="D5" s="2">
        <v>3242000</v>
      </c>
      <c r="E5" s="2">
        <v>1520000</v>
      </c>
      <c r="F5" s="6">
        <f t="shared" si="0"/>
        <v>0.46884639111659471</v>
      </c>
    </row>
    <row r="6" spans="1:6" x14ac:dyDescent="0.25">
      <c r="A6" s="19" t="s">
        <v>11</v>
      </c>
      <c r="B6" s="1" t="s">
        <v>12</v>
      </c>
      <c r="C6" s="2">
        <v>315000</v>
      </c>
      <c r="D6" s="2">
        <v>315000</v>
      </c>
      <c r="E6" s="2">
        <v>156900</v>
      </c>
      <c r="F6" s="6">
        <f t="shared" si="0"/>
        <v>0.49809523809523809</v>
      </c>
    </row>
    <row r="7" spans="1:6" x14ac:dyDescent="0.25">
      <c r="A7" s="19" t="s">
        <v>13</v>
      </c>
      <c r="B7" s="1" t="s">
        <v>14</v>
      </c>
      <c r="C7" s="2">
        <v>191000</v>
      </c>
      <c r="D7" s="2">
        <v>191000</v>
      </c>
      <c r="E7" s="2">
        <v>0</v>
      </c>
      <c r="F7" s="6">
        <f t="shared" si="0"/>
        <v>0</v>
      </c>
    </row>
    <row r="8" spans="1:6" ht="25.5" x14ac:dyDescent="0.25">
      <c r="A8" s="19" t="s">
        <v>15</v>
      </c>
      <c r="B8" s="1" t="s">
        <v>16</v>
      </c>
      <c r="C8" s="2">
        <v>840000</v>
      </c>
      <c r="D8" s="2">
        <v>1340000</v>
      </c>
      <c r="E8" s="2">
        <v>1081090</v>
      </c>
      <c r="F8" s="6">
        <f t="shared" si="0"/>
        <v>0.80678358208955225</v>
      </c>
    </row>
    <row r="9" spans="1:6" ht="25.5" x14ac:dyDescent="0.25">
      <c r="A9" s="19" t="s">
        <v>17</v>
      </c>
      <c r="B9" s="1" t="s">
        <v>18</v>
      </c>
      <c r="C9" s="2">
        <v>86315000</v>
      </c>
      <c r="D9" s="2">
        <v>85315000</v>
      </c>
      <c r="E9" s="2">
        <v>39129100</v>
      </c>
      <c r="F9" s="6">
        <f t="shared" si="0"/>
        <v>0.45864267713766632</v>
      </c>
    </row>
    <row r="10" spans="1:6" x14ac:dyDescent="0.25">
      <c r="A10" s="19" t="s">
        <v>19</v>
      </c>
      <c r="B10" s="1" t="s">
        <v>20</v>
      </c>
      <c r="C10" s="2">
        <v>23124000</v>
      </c>
      <c r="D10" s="2">
        <v>23124000</v>
      </c>
      <c r="E10" s="2">
        <v>10203270</v>
      </c>
      <c r="F10" s="6">
        <f t="shared" si="0"/>
        <v>0.44124156720290608</v>
      </c>
    </row>
    <row r="11" spans="1:6" ht="38.25" x14ac:dyDescent="0.25">
      <c r="A11" s="19" t="s">
        <v>21</v>
      </c>
      <c r="B11" s="1" t="s">
        <v>22</v>
      </c>
      <c r="C11" s="2">
        <v>6367000</v>
      </c>
      <c r="D11" s="2">
        <v>6367000</v>
      </c>
      <c r="E11" s="2">
        <v>2622888</v>
      </c>
      <c r="F11" s="6">
        <f t="shared" si="0"/>
        <v>0.41195036909062355</v>
      </c>
    </row>
    <row r="12" spans="1:6" x14ac:dyDescent="0.25">
      <c r="A12" s="19" t="s">
        <v>23</v>
      </c>
      <c r="B12" s="1" t="s">
        <v>24</v>
      </c>
      <c r="C12" s="2">
        <v>2000000</v>
      </c>
      <c r="D12" s="2">
        <v>3240000</v>
      </c>
      <c r="E12" s="2">
        <v>2033089</v>
      </c>
      <c r="F12" s="6">
        <f t="shared" si="0"/>
        <v>0.62749660493827164</v>
      </c>
    </row>
    <row r="13" spans="1:6" x14ac:dyDescent="0.25">
      <c r="A13" s="19" t="s">
        <v>25</v>
      </c>
      <c r="B13" s="1" t="s">
        <v>26</v>
      </c>
      <c r="C13" s="2">
        <v>31491000</v>
      </c>
      <c r="D13" s="2">
        <v>32731000</v>
      </c>
      <c r="E13" s="2">
        <v>14859247</v>
      </c>
      <c r="F13" s="6">
        <f t="shared" si="0"/>
        <v>0.45398084384833948</v>
      </c>
    </row>
    <row r="14" spans="1:6" x14ac:dyDescent="0.25">
      <c r="A14" s="20" t="s">
        <v>27</v>
      </c>
      <c r="B14" s="3" t="s">
        <v>28</v>
      </c>
      <c r="C14" s="4">
        <v>117806000</v>
      </c>
      <c r="D14" s="4">
        <v>118046000</v>
      </c>
      <c r="E14" s="4">
        <v>53988347</v>
      </c>
      <c r="F14" s="7">
        <f t="shared" si="0"/>
        <v>0.45735007539433781</v>
      </c>
    </row>
    <row r="15" spans="1:6" ht="25.5" x14ac:dyDescent="0.25">
      <c r="A15" s="20" t="s">
        <v>29</v>
      </c>
      <c r="B15" s="3" t="s">
        <v>30</v>
      </c>
      <c r="C15" s="4">
        <v>15805000</v>
      </c>
      <c r="D15" s="4">
        <v>15837000</v>
      </c>
      <c r="E15" s="4">
        <v>7392143</v>
      </c>
      <c r="F15" s="7">
        <f t="shared" si="0"/>
        <v>0.46676409673549285</v>
      </c>
    </row>
    <row r="16" spans="1:6" x14ac:dyDescent="0.25">
      <c r="A16" s="19" t="s">
        <v>31</v>
      </c>
      <c r="B16" s="1" t="s">
        <v>32</v>
      </c>
      <c r="C16" s="2">
        <v>0</v>
      </c>
      <c r="D16" s="2">
        <v>0</v>
      </c>
      <c r="E16" s="2">
        <v>6879724</v>
      </c>
      <c r="F16" s="6"/>
    </row>
    <row r="17" spans="1:6" x14ac:dyDescent="0.25">
      <c r="A17" s="19" t="s">
        <v>33</v>
      </c>
      <c r="B17" s="1" t="s">
        <v>34</v>
      </c>
      <c r="C17" s="2">
        <v>0</v>
      </c>
      <c r="D17" s="2">
        <v>0</v>
      </c>
      <c r="E17" s="2">
        <v>156442</v>
      </c>
      <c r="F17" s="6"/>
    </row>
    <row r="18" spans="1:6" ht="38.25" x14ac:dyDescent="0.25">
      <c r="A18" s="19" t="s">
        <v>35</v>
      </c>
      <c r="B18" s="1" t="s">
        <v>36</v>
      </c>
      <c r="C18" s="2">
        <v>0</v>
      </c>
      <c r="D18" s="2">
        <v>0</v>
      </c>
      <c r="E18" s="2">
        <v>14807</v>
      </c>
      <c r="F18" s="6"/>
    </row>
    <row r="19" spans="1:6" ht="25.5" x14ac:dyDescent="0.25">
      <c r="A19" s="19" t="s">
        <v>37</v>
      </c>
      <c r="B19" s="1" t="s">
        <v>38</v>
      </c>
      <c r="C19" s="2">
        <v>0</v>
      </c>
      <c r="D19" s="2">
        <v>0</v>
      </c>
      <c r="E19" s="2">
        <v>341170</v>
      </c>
      <c r="F19" s="6"/>
    </row>
    <row r="20" spans="1:6" x14ac:dyDescent="0.25">
      <c r="A20" s="19" t="s">
        <v>39</v>
      </c>
      <c r="B20" s="1" t="s">
        <v>40</v>
      </c>
      <c r="C20" s="2">
        <v>1700000</v>
      </c>
      <c r="D20" s="2">
        <v>1700000</v>
      </c>
      <c r="E20" s="2">
        <v>503090</v>
      </c>
      <c r="F20" s="6">
        <f t="shared" si="0"/>
        <v>0.29593529411764707</v>
      </c>
    </row>
    <row r="21" spans="1:6" x14ac:dyDescent="0.25">
      <c r="A21" s="19" t="s">
        <v>41</v>
      </c>
      <c r="B21" s="1" t="s">
        <v>42</v>
      </c>
      <c r="C21" s="2">
        <v>18982000</v>
      </c>
      <c r="D21" s="2">
        <v>19191000</v>
      </c>
      <c r="E21" s="2">
        <v>6015642</v>
      </c>
      <c r="F21" s="6">
        <f t="shared" si="0"/>
        <v>0.31346162263561045</v>
      </c>
    </row>
    <row r="22" spans="1:6" x14ac:dyDescent="0.25">
      <c r="A22" s="19" t="s">
        <v>43</v>
      </c>
      <c r="B22" s="1" t="s">
        <v>44</v>
      </c>
      <c r="C22" s="2">
        <v>20682000</v>
      </c>
      <c r="D22" s="2">
        <v>20891000</v>
      </c>
      <c r="E22" s="2">
        <v>6518732</v>
      </c>
      <c r="F22" s="6">
        <f t="shared" si="0"/>
        <v>0.31203542195203676</v>
      </c>
    </row>
    <row r="23" spans="1:6" x14ac:dyDescent="0.25">
      <c r="A23" s="19" t="s">
        <v>45</v>
      </c>
      <c r="B23" s="1" t="s">
        <v>46</v>
      </c>
      <c r="C23" s="2">
        <v>2755000</v>
      </c>
      <c r="D23" s="2">
        <v>2755000</v>
      </c>
      <c r="E23" s="2">
        <v>1736439</v>
      </c>
      <c r="F23" s="6">
        <f t="shared" si="0"/>
        <v>0.63028638838475504</v>
      </c>
    </row>
    <row r="24" spans="1:6" x14ac:dyDescent="0.25">
      <c r="A24" s="19" t="s">
        <v>47</v>
      </c>
      <c r="B24" s="1" t="s">
        <v>48</v>
      </c>
      <c r="C24" s="2">
        <v>1140000</v>
      </c>
      <c r="D24" s="2">
        <v>1140000</v>
      </c>
      <c r="E24" s="2">
        <v>515700</v>
      </c>
      <c r="F24" s="6">
        <f t="shared" si="0"/>
        <v>0.45236842105263159</v>
      </c>
    </row>
    <row r="25" spans="1:6" x14ac:dyDescent="0.25">
      <c r="A25" s="19" t="s">
        <v>49</v>
      </c>
      <c r="B25" s="1" t="s">
        <v>50</v>
      </c>
      <c r="C25" s="2">
        <v>3895000</v>
      </c>
      <c r="D25" s="2">
        <v>3895000</v>
      </c>
      <c r="E25" s="2">
        <v>2252139</v>
      </c>
      <c r="F25" s="6">
        <f t="shared" si="0"/>
        <v>0.57821283697047499</v>
      </c>
    </row>
    <row r="26" spans="1:6" x14ac:dyDescent="0.25">
      <c r="A26" s="19" t="s">
        <v>51</v>
      </c>
      <c r="B26" s="1" t="s">
        <v>52</v>
      </c>
      <c r="C26" s="2">
        <v>21300000</v>
      </c>
      <c r="D26" s="2">
        <v>21400000</v>
      </c>
      <c r="E26" s="2">
        <v>11304838</v>
      </c>
      <c r="F26" s="6">
        <f t="shared" si="0"/>
        <v>0.52826345794392526</v>
      </c>
    </row>
    <row r="27" spans="1:6" x14ac:dyDescent="0.25">
      <c r="A27" s="19" t="s">
        <v>53</v>
      </c>
      <c r="B27" s="1" t="s">
        <v>54</v>
      </c>
      <c r="C27" s="2">
        <v>8851000</v>
      </c>
      <c r="D27" s="2">
        <v>11351000</v>
      </c>
      <c r="E27" s="2">
        <v>6969082</v>
      </c>
      <c r="F27" s="6">
        <f t="shared" si="0"/>
        <v>0.61396194167914719</v>
      </c>
    </row>
    <row r="28" spans="1:6" x14ac:dyDescent="0.25">
      <c r="A28" s="19" t="s">
        <v>55</v>
      </c>
      <c r="B28" s="1" t="s">
        <v>56</v>
      </c>
      <c r="C28" s="2">
        <v>2654000</v>
      </c>
      <c r="D28" s="2">
        <v>2654000</v>
      </c>
      <c r="E28" s="2">
        <v>945127</v>
      </c>
      <c r="F28" s="6">
        <f t="shared" si="0"/>
        <v>0.35611416729464956</v>
      </c>
    </row>
    <row r="29" spans="1:6" x14ac:dyDescent="0.25">
      <c r="A29" s="19" t="s">
        <v>57</v>
      </c>
      <c r="B29" s="1" t="s">
        <v>58</v>
      </c>
      <c r="C29" s="2">
        <v>32805000</v>
      </c>
      <c r="D29" s="2">
        <v>35405000</v>
      </c>
      <c r="E29" s="2">
        <v>19219047</v>
      </c>
      <c r="F29" s="6">
        <f t="shared" si="0"/>
        <v>0.54283426069764162</v>
      </c>
    </row>
    <row r="30" spans="1:6" x14ac:dyDescent="0.25">
      <c r="A30" s="19" t="s">
        <v>59</v>
      </c>
      <c r="B30" s="1" t="s">
        <v>60</v>
      </c>
      <c r="C30" s="2">
        <v>16500000</v>
      </c>
      <c r="D30" s="2">
        <v>16500000</v>
      </c>
      <c r="E30" s="2">
        <v>8136707</v>
      </c>
      <c r="F30" s="6">
        <f t="shared" si="0"/>
        <v>0.49313375757575756</v>
      </c>
    </row>
    <row r="31" spans="1:6" x14ac:dyDescent="0.25">
      <c r="A31" s="19" t="s">
        <v>61</v>
      </c>
      <c r="B31" s="1" t="s">
        <v>62</v>
      </c>
      <c r="C31" s="2">
        <v>900000</v>
      </c>
      <c r="D31" s="2">
        <v>900000</v>
      </c>
      <c r="E31" s="2">
        <v>211000</v>
      </c>
      <c r="F31" s="6">
        <f t="shared" si="0"/>
        <v>0.23444444444444446</v>
      </c>
    </row>
    <row r="32" spans="1:6" x14ac:dyDescent="0.25">
      <c r="A32" s="19" t="s">
        <v>63</v>
      </c>
      <c r="B32" s="1" t="s">
        <v>64</v>
      </c>
      <c r="C32" s="2">
        <v>5930000</v>
      </c>
      <c r="D32" s="2">
        <v>5930000</v>
      </c>
      <c r="E32" s="2">
        <v>3573540</v>
      </c>
      <c r="F32" s="6">
        <f t="shared" si="0"/>
        <v>0.60262057335581787</v>
      </c>
    </row>
    <row r="33" spans="1:6" ht="25.5" x14ac:dyDescent="0.25">
      <c r="A33" s="19" t="s">
        <v>65</v>
      </c>
      <c r="B33" s="1" t="s">
        <v>66</v>
      </c>
      <c r="C33" s="2">
        <v>7280000</v>
      </c>
      <c r="D33" s="2">
        <v>18174000</v>
      </c>
      <c r="E33" s="2">
        <v>5723860</v>
      </c>
      <c r="F33" s="6">
        <f t="shared" si="0"/>
        <v>0.31494772752283484</v>
      </c>
    </row>
    <row r="34" spans="1:6" x14ac:dyDescent="0.25">
      <c r="A34" s="19" t="s">
        <v>67</v>
      </c>
      <c r="B34" s="1" t="s">
        <v>68</v>
      </c>
      <c r="C34" s="2">
        <v>23738000</v>
      </c>
      <c r="D34" s="2">
        <v>23740000</v>
      </c>
      <c r="E34" s="2">
        <v>6577489</v>
      </c>
      <c r="F34" s="6">
        <f t="shared" si="0"/>
        <v>0.2770635636057287</v>
      </c>
    </row>
    <row r="35" spans="1:6" x14ac:dyDescent="0.25">
      <c r="A35" s="19" t="s">
        <v>69</v>
      </c>
      <c r="B35" s="1" t="s">
        <v>70</v>
      </c>
      <c r="C35" s="2">
        <v>0</v>
      </c>
      <c r="D35" s="2">
        <v>0</v>
      </c>
      <c r="E35" s="2">
        <v>1908377</v>
      </c>
      <c r="F35" s="6"/>
    </row>
    <row r="36" spans="1:6" ht="25.5" x14ac:dyDescent="0.25">
      <c r="A36" s="19" t="s">
        <v>71</v>
      </c>
      <c r="B36" s="1" t="s">
        <v>72</v>
      </c>
      <c r="C36" s="2">
        <v>87153000</v>
      </c>
      <c r="D36" s="2">
        <v>100649000</v>
      </c>
      <c r="E36" s="2">
        <v>43441643</v>
      </c>
      <c r="F36" s="6">
        <f t="shared" si="0"/>
        <v>0.43161524704666715</v>
      </c>
    </row>
    <row r="37" spans="1:6" x14ac:dyDescent="0.25">
      <c r="A37" s="19" t="s">
        <v>73</v>
      </c>
      <c r="B37" s="1" t="s">
        <v>74</v>
      </c>
      <c r="C37" s="2">
        <v>70000</v>
      </c>
      <c r="D37" s="2">
        <v>70000</v>
      </c>
      <c r="E37" s="2">
        <v>22580</v>
      </c>
      <c r="F37" s="6">
        <f t="shared" si="0"/>
        <v>0.32257142857142856</v>
      </c>
    </row>
    <row r="38" spans="1:6" x14ac:dyDescent="0.25">
      <c r="A38" s="19" t="s">
        <v>75</v>
      </c>
      <c r="B38" s="1" t="s">
        <v>76</v>
      </c>
      <c r="C38" s="2">
        <v>1500000</v>
      </c>
      <c r="D38" s="2">
        <v>1500000</v>
      </c>
      <c r="E38" s="2">
        <v>605700</v>
      </c>
      <c r="F38" s="6">
        <f t="shared" si="0"/>
        <v>0.40379999999999999</v>
      </c>
    </row>
    <row r="39" spans="1:6" ht="25.5" x14ac:dyDescent="0.25">
      <c r="A39" s="19" t="s">
        <v>77</v>
      </c>
      <c r="B39" s="1" t="s">
        <v>78</v>
      </c>
      <c r="C39" s="2">
        <v>1570000</v>
      </c>
      <c r="D39" s="2">
        <v>1570000</v>
      </c>
      <c r="E39" s="2">
        <v>628280</v>
      </c>
      <c r="F39" s="6">
        <f t="shared" si="0"/>
        <v>0.40017834394904461</v>
      </c>
    </row>
    <row r="40" spans="1:6" ht="25.5" x14ac:dyDescent="0.25">
      <c r="A40" s="19" t="s">
        <v>79</v>
      </c>
      <c r="B40" s="1" t="s">
        <v>80</v>
      </c>
      <c r="C40" s="2">
        <v>30159000</v>
      </c>
      <c r="D40" s="2">
        <v>31584000</v>
      </c>
      <c r="E40" s="2">
        <v>12275084</v>
      </c>
      <c r="F40" s="6">
        <f t="shared" si="0"/>
        <v>0.38864880952380954</v>
      </c>
    </row>
    <row r="41" spans="1:6" x14ac:dyDescent="0.25">
      <c r="A41" s="19" t="s">
        <v>81</v>
      </c>
      <c r="B41" s="1" t="s">
        <v>82</v>
      </c>
      <c r="C41" s="2">
        <v>0</v>
      </c>
      <c r="D41" s="2">
        <v>61362000</v>
      </c>
      <c r="E41" s="2">
        <v>61182857</v>
      </c>
      <c r="F41" s="6">
        <f t="shared" si="0"/>
        <v>0.99708055474071899</v>
      </c>
    </row>
    <row r="42" spans="1:6" x14ac:dyDescent="0.25">
      <c r="A42" s="19" t="s">
        <v>83</v>
      </c>
      <c r="B42" s="1" t="s">
        <v>84</v>
      </c>
      <c r="C42" s="2">
        <v>0</v>
      </c>
      <c r="D42" s="2">
        <v>6000</v>
      </c>
      <c r="E42" s="2">
        <v>5892</v>
      </c>
      <c r="F42" s="6">
        <f t="shared" si="0"/>
        <v>0.98199999999999998</v>
      </c>
    </row>
    <row r="43" spans="1:6" x14ac:dyDescent="0.25">
      <c r="A43" s="19" t="s">
        <v>85</v>
      </c>
      <c r="B43" s="1" t="s">
        <v>86</v>
      </c>
      <c r="C43" s="2">
        <v>0</v>
      </c>
      <c r="D43" s="2">
        <v>0</v>
      </c>
      <c r="E43" s="2">
        <v>5892</v>
      </c>
      <c r="F43" s="6"/>
    </row>
    <row r="44" spans="1:6" x14ac:dyDescent="0.25">
      <c r="A44" s="19" t="s">
        <v>87</v>
      </c>
      <c r="B44" s="1" t="s">
        <v>88</v>
      </c>
      <c r="C44" s="2">
        <v>1455000</v>
      </c>
      <c r="D44" s="2">
        <v>1868000</v>
      </c>
      <c r="E44" s="2">
        <v>1202109</v>
      </c>
      <c r="F44" s="6">
        <f t="shared" si="0"/>
        <v>0.64352730192719487</v>
      </c>
    </row>
    <row r="45" spans="1:6" ht="25.5" x14ac:dyDescent="0.25">
      <c r="A45" s="19" t="s">
        <v>89</v>
      </c>
      <c r="B45" s="1" t="s">
        <v>90</v>
      </c>
      <c r="C45" s="2">
        <v>31614000</v>
      </c>
      <c r="D45" s="2">
        <v>94820000</v>
      </c>
      <c r="E45" s="2">
        <v>74665942</v>
      </c>
      <c r="F45" s="6">
        <f t="shared" si="0"/>
        <v>0.78744929339801728</v>
      </c>
    </row>
    <row r="46" spans="1:6" x14ac:dyDescent="0.25">
      <c r="A46" s="20" t="s">
        <v>91</v>
      </c>
      <c r="B46" s="3" t="s">
        <v>92</v>
      </c>
      <c r="C46" s="4">
        <v>144914000</v>
      </c>
      <c r="D46" s="4">
        <v>221825000</v>
      </c>
      <c r="E46" s="4">
        <v>127506736</v>
      </c>
      <c r="F46" s="7">
        <f t="shared" si="0"/>
        <v>0.5748077809083737</v>
      </c>
    </row>
    <row r="47" spans="1:6" ht="25.5" x14ac:dyDescent="0.25">
      <c r="A47" s="19" t="s">
        <v>93</v>
      </c>
      <c r="B47" s="1" t="s">
        <v>94</v>
      </c>
      <c r="C47" s="2">
        <v>5080000</v>
      </c>
      <c r="D47" s="2">
        <v>5080000</v>
      </c>
      <c r="E47" s="2">
        <v>506772</v>
      </c>
      <c r="F47" s="6">
        <f t="shared" si="0"/>
        <v>9.975826771653544E-2</v>
      </c>
    </row>
    <row r="48" spans="1:6" ht="25.5" x14ac:dyDescent="0.25">
      <c r="A48" s="19" t="s">
        <v>95</v>
      </c>
      <c r="B48" s="1" t="s">
        <v>96</v>
      </c>
      <c r="C48" s="2">
        <v>0</v>
      </c>
      <c r="D48" s="2">
        <v>0</v>
      </c>
      <c r="E48" s="2">
        <v>270000</v>
      </c>
      <c r="F48" s="6"/>
    </row>
    <row r="49" spans="1:6" x14ac:dyDescent="0.25">
      <c r="A49" s="19" t="s">
        <v>97</v>
      </c>
      <c r="B49" s="1" t="s">
        <v>98</v>
      </c>
      <c r="C49" s="2">
        <v>0</v>
      </c>
      <c r="D49" s="2">
        <v>0</v>
      </c>
      <c r="E49" s="2">
        <v>10000</v>
      </c>
      <c r="F49" s="6"/>
    </row>
    <row r="50" spans="1:6" ht="25.5" x14ac:dyDescent="0.25">
      <c r="A50" s="20" t="s">
        <v>99</v>
      </c>
      <c r="B50" s="3" t="s">
        <v>100</v>
      </c>
      <c r="C50" s="4">
        <v>5080000</v>
      </c>
      <c r="D50" s="4">
        <v>5080000</v>
      </c>
      <c r="E50" s="4">
        <v>506772</v>
      </c>
      <c r="F50" s="7">
        <f t="shared" si="0"/>
        <v>9.975826771653544E-2</v>
      </c>
    </row>
    <row r="51" spans="1:6" ht="25.5" x14ac:dyDescent="0.25">
      <c r="A51" s="19" t="s">
        <v>101</v>
      </c>
      <c r="B51" s="1" t="s">
        <v>102</v>
      </c>
      <c r="C51" s="2">
        <v>0</v>
      </c>
      <c r="D51" s="2">
        <v>44000</v>
      </c>
      <c r="E51" s="2">
        <v>43200</v>
      </c>
      <c r="F51" s="6">
        <f t="shared" si="0"/>
        <v>0.98181818181818181</v>
      </c>
    </row>
    <row r="52" spans="1:6" ht="25.5" x14ac:dyDescent="0.25">
      <c r="A52" s="19" t="s">
        <v>103</v>
      </c>
      <c r="B52" s="1" t="s">
        <v>104</v>
      </c>
      <c r="C52" s="2">
        <v>39702000</v>
      </c>
      <c r="D52" s="2">
        <v>39702000</v>
      </c>
      <c r="E52" s="2">
        <v>20644878</v>
      </c>
      <c r="F52" s="6">
        <f t="shared" si="0"/>
        <v>0.51999591960102765</v>
      </c>
    </row>
    <row r="53" spans="1:6" x14ac:dyDescent="0.25">
      <c r="A53" s="19" t="s">
        <v>105</v>
      </c>
      <c r="B53" s="1" t="s">
        <v>106</v>
      </c>
      <c r="C53" s="2">
        <v>39702000</v>
      </c>
      <c r="D53" s="2">
        <v>39746000</v>
      </c>
      <c r="E53" s="2">
        <v>20688078</v>
      </c>
      <c r="F53" s="6">
        <f t="shared" si="0"/>
        <v>0.52050717053288387</v>
      </c>
    </row>
    <row r="54" spans="1:6" ht="25.5" x14ac:dyDescent="0.25">
      <c r="A54" s="19" t="s">
        <v>107</v>
      </c>
      <c r="B54" s="1" t="s">
        <v>108</v>
      </c>
      <c r="C54" s="2">
        <v>0</v>
      </c>
      <c r="D54" s="2">
        <v>13200000</v>
      </c>
      <c r="E54" s="2">
        <v>12671361</v>
      </c>
      <c r="F54" s="6">
        <f t="shared" si="0"/>
        <v>0.95995159090909088</v>
      </c>
    </row>
    <row r="55" spans="1:6" x14ac:dyDescent="0.25">
      <c r="A55" s="19" t="s">
        <v>109</v>
      </c>
      <c r="B55" s="1" t="s">
        <v>110</v>
      </c>
      <c r="C55" s="2">
        <v>0</v>
      </c>
      <c r="D55" s="2">
        <v>0</v>
      </c>
      <c r="E55" s="2">
        <v>517500</v>
      </c>
      <c r="F55" s="6"/>
    </row>
    <row r="56" spans="1:6" ht="25.5" x14ac:dyDescent="0.25">
      <c r="A56" s="19" t="s">
        <v>111</v>
      </c>
      <c r="B56" s="1" t="s">
        <v>112</v>
      </c>
      <c r="C56" s="2">
        <v>0</v>
      </c>
      <c r="D56" s="2">
        <v>0</v>
      </c>
      <c r="E56" s="2">
        <v>648750</v>
      </c>
      <c r="F56" s="6"/>
    </row>
    <row r="57" spans="1:6" x14ac:dyDescent="0.25">
      <c r="A57" s="19" t="s">
        <v>113</v>
      </c>
      <c r="B57" s="1" t="s">
        <v>114</v>
      </c>
      <c r="C57" s="2">
        <v>0</v>
      </c>
      <c r="D57" s="2">
        <v>0</v>
      </c>
      <c r="E57" s="2">
        <v>11505111</v>
      </c>
      <c r="F57" s="6"/>
    </row>
    <row r="58" spans="1:6" ht="25.5" x14ac:dyDescent="0.25">
      <c r="A58" s="19" t="s">
        <v>115</v>
      </c>
      <c r="B58" s="1" t="s">
        <v>116</v>
      </c>
      <c r="C58" s="2">
        <v>19012000</v>
      </c>
      <c r="D58" s="2">
        <v>5812000</v>
      </c>
      <c r="E58" s="2">
        <v>3501685</v>
      </c>
      <c r="F58" s="6">
        <f t="shared" si="0"/>
        <v>0.60249225739848589</v>
      </c>
    </row>
    <row r="59" spans="1:6" x14ac:dyDescent="0.25">
      <c r="A59" s="19" t="s">
        <v>117</v>
      </c>
      <c r="B59" s="1" t="s">
        <v>118</v>
      </c>
      <c r="C59" s="2">
        <v>0</v>
      </c>
      <c r="D59" s="2">
        <v>0</v>
      </c>
      <c r="E59" s="2">
        <v>3501685</v>
      </c>
      <c r="F59" s="6"/>
    </row>
    <row r="60" spans="1:6" x14ac:dyDescent="0.25">
      <c r="A60" s="19" t="s">
        <v>119</v>
      </c>
      <c r="B60" s="1" t="s">
        <v>120</v>
      </c>
      <c r="C60" s="2">
        <v>34000000</v>
      </c>
      <c r="D60" s="2">
        <v>228230132</v>
      </c>
      <c r="E60" s="2">
        <v>0</v>
      </c>
      <c r="F60" s="6">
        <f t="shared" si="0"/>
        <v>0</v>
      </c>
    </row>
    <row r="61" spans="1:6" ht="38.25" x14ac:dyDescent="0.25">
      <c r="A61" s="20" t="s">
        <v>121</v>
      </c>
      <c r="B61" s="3" t="s">
        <v>122</v>
      </c>
      <c r="C61" s="4">
        <v>92714000</v>
      </c>
      <c r="D61" s="4">
        <v>286988132</v>
      </c>
      <c r="E61" s="4">
        <v>36861124</v>
      </c>
      <c r="F61" s="7">
        <f t="shared" si="0"/>
        <v>0.12844128341864675</v>
      </c>
    </row>
    <row r="62" spans="1:6" x14ac:dyDescent="0.25">
      <c r="A62" s="19" t="s">
        <v>123</v>
      </c>
      <c r="B62" s="1" t="s">
        <v>124</v>
      </c>
      <c r="C62" s="2">
        <v>590931000</v>
      </c>
      <c r="D62" s="2">
        <v>612564000</v>
      </c>
      <c r="E62" s="2">
        <v>186725195</v>
      </c>
      <c r="F62" s="6">
        <f t="shared" si="0"/>
        <v>0.30482561005870407</v>
      </c>
    </row>
    <row r="63" spans="1:6" x14ac:dyDescent="0.25">
      <c r="A63" s="19" t="s">
        <v>125</v>
      </c>
      <c r="B63" s="1" t="s">
        <v>126</v>
      </c>
      <c r="C63" s="2">
        <v>0</v>
      </c>
      <c r="D63" s="2">
        <v>189000</v>
      </c>
      <c r="E63" s="2">
        <v>188819</v>
      </c>
      <c r="F63" s="6">
        <f t="shared" si="0"/>
        <v>0.99904232804232806</v>
      </c>
    </row>
    <row r="64" spans="1:6" x14ac:dyDescent="0.25">
      <c r="A64" s="19" t="s">
        <v>127</v>
      </c>
      <c r="B64" s="1" t="s">
        <v>128</v>
      </c>
      <c r="C64" s="2">
        <v>17540000</v>
      </c>
      <c r="D64" s="2">
        <v>17540000</v>
      </c>
      <c r="E64" s="2">
        <v>12219208</v>
      </c>
      <c r="F64" s="6">
        <f t="shared" si="0"/>
        <v>0.69664811858608899</v>
      </c>
    </row>
    <row r="65" spans="1:6" ht="25.5" x14ac:dyDescent="0.25">
      <c r="A65" s="19" t="s">
        <v>129</v>
      </c>
      <c r="B65" s="1" t="s">
        <v>130</v>
      </c>
      <c r="C65" s="2">
        <v>164287000</v>
      </c>
      <c r="D65" s="2">
        <v>116520000</v>
      </c>
      <c r="E65" s="2">
        <v>8987858</v>
      </c>
      <c r="F65" s="6">
        <f t="shared" si="0"/>
        <v>7.713575351870923E-2</v>
      </c>
    </row>
    <row r="66" spans="1:6" ht="25.5" x14ac:dyDescent="0.25">
      <c r="A66" s="20" t="s">
        <v>131</v>
      </c>
      <c r="B66" s="3" t="s">
        <v>132</v>
      </c>
      <c r="C66" s="4">
        <v>772758000</v>
      </c>
      <c r="D66" s="4">
        <v>746813000</v>
      </c>
      <c r="E66" s="4">
        <v>208121080</v>
      </c>
      <c r="F66" s="7">
        <f t="shared" si="0"/>
        <v>0.27867897318338058</v>
      </c>
    </row>
    <row r="67" spans="1:6" x14ac:dyDescent="0.25">
      <c r="A67" s="19" t="s">
        <v>133</v>
      </c>
      <c r="B67" s="1" t="s">
        <v>134</v>
      </c>
      <c r="C67" s="2">
        <v>134273000</v>
      </c>
      <c r="D67" s="2">
        <v>171458000</v>
      </c>
      <c r="E67" s="2">
        <v>125906800</v>
      </c>
      <c r="F67" s="6">
        <f t="shared" si="0"/>
        <v>0.73433027330308298</v>
      </c>
    </row>
    <row r="68" spans="1:6" ht="25.5" x14ac:dyDescent="0.25">
      <c r="A68" s="19" t="s">
        <v>135</v>
      </c>
      <c r="B68" s="1" t="s">
        <v>136</v>
      </c>
      <c r="C68" s="2">
        <v>36252000</v>
      </c>
      <c r="D68" s="2">
        <v>25508000</v>
      </c>
      <c r="E68" s="2">
        <v>13197150</v>
      </c>
      <c r="F68" s="6">
        <f t="shared" ref="F68:F77" si="1">(E68/D68)</f>
        <v>0.51737298102556062</v>
      </c>
    </row>
    <row r="69" spans="1:6" x14ac:dyDescent="0.25">
      <c r="A69" s="20" t="s">
        <v>137</v>
      </c>
      <c r="B69" s="3" t="s">
        <v>138</v>
      </c>
      <c r="C69" s="4">
        <v>170525000</v>
      </c>
      <c r="D69" s="4">
        <v>196966000</v>
      </c>
      <c r="E69" s="4">
        <v>139103950</v>
      </c>
      <c r="F69" s="7">
        <f t="shared" si="1"/>
        <v>0.70623330930211303</v>
      </c>
    </row>
    <row r="70" spans="1:6" ht="25.5" x14ac:dyDescent="0.25">
      <c r="A70" s="21" t="s">
        <v>139</v>
      </c>
      <c r="B70" s="9" t="s">
        <v>140</v>
      </c>
      <c r="C70" s="10">
        <v>1319602000</v>
      </c>
      <c r="D70" s="10">
        <v>1591555132</v>
      </c>
      <c r="E70" s="10">
        <v>573480152</v>
      </c>
      <c r="F70" s="11">
        <f t="shared" si="1"/>
        <v>0.36032691577535625</v>
      </c>
    </row>
    <row r="71" spans="1:6" ht="25.5" x14ac:dyDescent="0.25">
      <c r="A71" s="22" t="s">
        <v>9</v>
      </c>
      <c r="B71" s="12" t="s">
        <v>221</v>
      </c>
      <c r="C71" s="13">
        <v>62607000</v>
      </c>
      <c r="D71" s="13">
        <v>62607000</v>
      </c>
      <c r="E71" s="13">
        <v>62606605</v>
      </c>
      <c r="F71" s="7">
        <f t="shared" si="1"/>
        <v>0.99999369080134815</v>
      </c>
    </row>
    <row r="72" spans="1:6" ht="25.5" x14ac:dyDescent="0.25">
      <c r="A72" s="22" t="s">
        <v>21</v>
      </c>
      <c r="B72" s="12" t="s">
        <v>222</v>
      </c>
      <c r="C72" s="13">
        <v>62607000</v>
      </c>
      <c r="D72" s="13">
        <v>62607000</v>
      </c>
      <c r="E72" s="13">
        <v>62606605</v>
      </c>
      <c r="F72" s="7">
        <f t="shared" si="1"/>
        <v>0.99999369080134815</v>
      </c>
    </row>
    <row r="73" spans="1:6" ht="25.5" x14ac:dyDescent="0.25">
      <c r="A73" s="22" t="s">
        <v>25</v>
      </c>
      <c r="B73" s="12" t="s">
        <v>223</v>
      </c>
      <c r="C73" s="13">
        <v>13366000</v>
      </c>
      <c r="D73" s="13">
        <v>13366356</v>
      </c>
      <c r="E73" s="13">
        <v>13366356</v>
      </c>
      <c r="F73" s="7">
        <f t="shared" si="1"/>
        <v>1</v>
      </c>
    </row>
    <row r="74" spans="1:6" ht="25.5" x14ac:dyDescent="0.25">
      <c r="A74" s="22" t="s">
        <v>27</v>
      </c>
      <c r="B74" s="12" t="s">
        <v>224</v>
      </c>
      <c r="C74" s="13">
        <v>361897000</v>
      </c>
      <c r="D74" s="13">
        <v>361897000</v>
      </c>
      <c r="E74" s="13">
        <v>171928396</v>
      </c>
      <c r="F74" s="7">
        <f t="shared" si="1"/>
        <v>0.47507549385598663</v>
      </c>
    </row>
    <row r="75" spans="1:6" ht="25.5" x14ac:dyDescent="0.25">
      <c r="A75" s="22" t="s">
        <v>37</v>
      </c>
      <c r="B75" s="12" t="s">
        <v>225</v>
      </c>
      <c r="C75" s="13">
        <v>437870000</v>
      </c>
      <c r="D75" s="13">
        <v>437870356</v>
      </c>
      <c r="E75" s="13">
        <v>247901357</v>
      </c>
      <c r="F75" s="7">
        <f t="shared" si="1"/>
        <v>0.56615240927613741</v>
      </c>
    </row>
    <row r="76" spans="1:6" x14ac:dyDescent="0.25">
      <c r="A76" s="23" t="s">
        <v>55</v>
      </c>
      <c r="B76" s="14" t="s">
        <v>226</v>
      </c>
      <c r="C76" s="15">
        <v>437870000</v>
      </c>
      <c r="D76" s="15">
        <v>437870356</v>
      </c>
      <c r="E76" s="15">
        <v>247901357</v>
      </c>
      <c r="F76" s="7">
        <f t="shared" si="1"/>
        <v>0.56615240927613741</v>
      </c>
    </row>
    <row r="77" spans="1:6" s="5" customFormat="1" ht="15.75" thickBot="1" x14ac:dyDescent="0.3">
      <c r="A77" s="16"/>
      <c r="B77" s="17" t="s">
        <v>227</v>
      </c>
      <c r="C77" s="18">
        <f>(C70+C76)</f>
        <v>1757472000</v>
      </c>
      <c r="D77" s="18">
        <f t="shared" ref="D77:E77" si="2">(D70+D76)</f>
        <v>2029425488</v>
      </c>
      <c r="E77" s="18">
        <f t="shared" si="2"/>
        <v>821381509</v>
      </c>
      <c r="F77" s="8">
        <f t="shared" si="1"/>
        <v>0.40473597767290875</v>
      </c>
    </row>
  </sheetData>
  <mergeCells count="1">
    <mergeCell ref="A1:E1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35D2-4FB6-46C9-BFFC-0DA200AF5BF5}">
  <dimension ref="A1:F54"/>
  <sheetViews>
    <sheetView zoomScaleNormal="100" workbookViewId="0">
      <selection activeCell="G3" sqref="G3"/>
    </sheetView>
  </sheetViews>
  <sheetFormatPr defaultRowHeight="15" x14ac:dyDescent="0.25"/>
  <cols>
    <col min="1" max="1" width="6" customWidth="1"/>
    <col min="2" max="2" width="41" customWidth="1"/>
    <col min="3" max="3" width="15.5703125" customWidth="1"/>
    <col min="4" max="4" width="16.28515625" customWidth="1"/>
    <col min="5" max="5" width="15.42578125" customWidth="1"/>
    <col min="6" max="6" width="10" customWidth="1"/>
  </cols>
  <sheetData>
    <row r="1" spans="1:6" ht="15" customHeight="1" thickBot="1" x14ac:dyDescent="0.3">
      <c r="A1" s="108" t="s">
        <v>236</v>
      </c>
      <c r="B1" s="109"/>
      <c r="C1" s="109"/>
      <c r="D1" s="109"/>
      <c r="E1" s="109"/>
      <c r="F1" t="s">
        <v>237</v>
      </c>
    </row>
    <row r="2" spans="1:6" s="5" customFormat="1" ht="32.25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3" t="s">
        <v>141</v>
      </c>
    </row>
    <row r="3" spans="1:6" ht="25.5" x14ac:dyDescent="0.25">
      <c r="A3" s="27" t="s">
        <v>5</v>
      </c>
      <c r="B3" s="28" t="s">
        <v>144</v>
      </c>
      <c r="C3" s="29">
        <v>127166076</v>
      </c>
      <c r="D3" s="29">
        <v>127166076</v>
      </c>
      <c r="E3" s="29">
        <v>66126359</v>
      </c>
      <c r="F3" s="30">
        <f>(E3/D3)</f>
        <v>0.5199999959108591</v>
      </c>
    </row>
    <row r="4" spans="1:6" ht="25.5" x14ac:dyDescent="0.25">
      <c r="A4" s="22" t="s">
        <v>145</v>
      </c>
      <c r="B4" s="12" t="s">
        <v>146</v>
      </c>
      <c r="C4" s="24">
        <v>185912526</v>
      </c>
      <c r="D4" s="24">
        <v>185912526</v>
      </c>
      <c r="E4" s="24">
        <v>96674513</v>
      </c>
      <c r="F4" s="6">
        <f t="shared" ref="F4:F54" si="0">(E4/D4)</f>
        <v>0.51999999720298562</v>
      </c>
    </row>
    <row r="5" spans="1:6" ht="25.5" x14ac:dyDescent="0.25">
      <c r="A5" s="22" t="s">
        <v>7</v>
      </c>
      <c r="B5" s="12" t="s">
        <v>147</v>
      </c>
      <c r="C5" s="24">
        <v>24826200</v>
      </c>
      <c r="D5" s="24">
        <v>25523092</v>
      </c>
      <c r="E5" s="24">
        <v>13721775</v>
      </c>
      <c r="F5" s="6">
        <f t="shared" si="0"/>
        <v>0.53762196994000566</v>
      </c>
    </row>
    <row r="6" spans="1:6" ht="25.5" x14ac:dyDescent="0.25">
      <c r="A6" s="22" t="s">
        <v>148</v>
      </c>
      <c r="B6" s="12" t="s">
        <v>149</v>
      </c>
      <c r="C6" s="24">
        <v>45002932</v>
      </c>
      <c r="D6" s="24">
        <v>45002932</v>
      </c>
      <c r="E6" s="24">
        <v>23401527</v>
      </c>
      <c r="F6" s="6">
        <f t="shared" si="0"/>
        <v>0.52000005244102765</v>
      </c>
    </row>
    <row r="7" spans="1:6" ht="38.25" x14ac:dyDescent="0.25">
      <c r="A7" s="22" t="s">
        <v>150</v>
      </c>
      <c r="B7" s="12" t="s">
        <v>151</v>
      </c>
      <c r="C7" s="24">
        <v>69829132</v>
      </c>
      <c r="D7" s="24">
        <v>70526024</v>
      </c>
      <c r="E7" s="24">
        <v>37123302</v>
      </c>
      <c r="F7" s="6">
        <f t="shared" si="0"/>
        <v>0.52637735540004349</v>
      </c>
    </row>
    <row r="8" spans="1:6" ht="25.5" x14ac:dyDescent="0.25">
      <c r="A8" s="22" t="s">
        <v>152</v>
      </c>
      <c r="B8" s="12" t="s">
        <v>153</v>
      </c>
      <c r="C8" s="24">
        <v>9571225</v>
      </c>
      <c r="D8" s="24">
        <v>10565987</v>
      </c>
      <c r="E8" s="24">
        <v>5494313</v>
      </c>
      <c r="F8" s="6">
        <f t="shared" si="0"/>
        <v>0.51999997728560521</v>
      </c>
    </row>
    <row r="9" spans="1:6" x14ac:dyDescent="0.25">
      <c r="A9" s="22" t="s">
        <v>154</v>
      </c>
      <c r="B9" s="12" t="s">
        <v>155</v>
      </c>
      <c r="C9" s="24">
        <v>0</v>
      </c>
      <c r="D9" s="24">
        <v>5190</v>
      </c>
      <c r="E9" s="24">
        <v>5190</v>
      </c>
      <c r="F9" s="6">
        <f t="shared" si="0"/>
        <v>1</v>
      </c>
    </row>
    <row r="10" spans="1:6" ht="25.5" x14ac:dyDescent="0.25">
      <c r="A10" s="22" t="s">
        <v>11</v>
      </c>
      <c r="B10" s="12" t="s">
        <v>156</v>
      </c>
      <c r="C10" s="24">
        <v>392478959</v>
      </c>
      <c r="D10" s="24">
        <v>394175803</v>
      </c>
      <c r="E10" s="24">
        <v>205423677</v>
      </c>
      <c r="F10" s="6">
        <f t="shared" si="0"/>
        <v>0.52114735464875805</v>
      </c>
    </row>
    <row r="11" spans="1:6" ht="25.5" x14ac:dyDescent="0.25">
      <c r="A11" s="22" t="s">
        <v>49</v>
      </c>
      <c r="B11" s="12" t="s">
        <v>157</v>
      </c>
      <c r="C11" s="24">
        <v>19800000</v>
      </c>
      <c r="D11" s="24">
        <v>19800000</v>
      </c>
      <c r="E11" s="24">
        <v>10108200</v>
      </c>
      <c r="F11" s="6">
        <f t="shared" si="0"/>
        <v>0.51051515151515148</v>
      </c>
    </row>
    <row r="12" spans="1:6" x14ac:dyDescent="0.25">
      <c r="A12" s="22" t="s">
        <v>53</v>
      </c>
      <c r="B12" s="12" t="s">
        <v>158</v>
      </c>
      <c r="C12" s="24">
        <v>0</v>
      </c>
      <c r="D12" s="24">
        <v>0</v>
      </c>
      <c r="E12" s="24">
        <v>242500</v>
      </c>
      <c r="F12" s="6"/>
    </row>
    <row r="13" spans="1:6" ht="25.5" x14ac:dyDescent="0.25">
      <c r="A13" s="22" t="s">
        <v>57</v>
      </c>
      <c r="B13" s="12" t="s">
        <v>159</v>
      </c>
      <c r="C13" s="24">
        <v>0</v>
      </c>
      <c r="D13" s="24">
        <v>0</v>
      </c>
      <c r="E13" s="24">
        <v>9865700</v>
      </c>
      <c r="F13" s="6"/>
    </row>
    <row r="14" spans="1:6" ht="25.5" x14ac:dyDescent="0.25">
      <c r="A14" s="23" t="s">
        <v>160</v>
      </c>
      <c r="B14" s="14" t="s">
        <v>161</v>
      </c>
      <c r="C14" s="25">
        <v>412278959</v>
      </c>
      <c r="D14" s="25">
        <v>413975803</v>
      </c>
      <c r="E14" s="25">
        <v>215531877</v>
      </c>
      <c r="F14" s="7">
        <f t="shared" si="0"/>
        <v>0.52063882825537999</v>
      </c>
    </row>
    <row r="15" spans="1:6" ht="25.5" x14ac:dyDescent="0.25">
      <c r="A15" s="22" t="s">
        <v>65</v>
      </c>
      <c r="B15" s="12" t="s">
        <v>162</v>
      </c>
      <c r="C15" s="24">
        <v>0</v>
      </c>
      <c r="D15" s="24">
        <v>4067000</v>
      </c>
      <c r="E15" s="24">
        <v>4067000</v>
      </c>
      <c r="F15" s="6">
        <f t="shared" si="0"/>
        <v>1</v>
      </c>
    </row>
    <row r="16" spans="1:6" ht="25.5" x14ac:dyDescent="0.25">
      <c r="A16" s="22" t="s">
        <v>163</v>
      </c>
      <c r="B16" s="12" t="s">
        <v>164</v>
      </c>
      <c r="C16" s="24">
        <v>104953000</v>
      </c>
      <c r="D16" s="24">
        <v>111003000</v>
      </c>
      <c r="E16" s="24">
        <v>6050000</v>
      </c>
      <c r="F16" s="6">
        <f t="shared" si="0"/>
        <v>5.4503031449600461E-2</v>
      </c>
    </row>
    <row r="17" spans="1:6" ht="38.25" x14ac:dyDescent="0.25">
      <c r="A17" s="22" t="s">
        <v>165</v>
      </c>
      <c r="B17" s="12" t="s">
        <v>166</v>
      </c>
      <c r="C17" s="24">
        <v>0</v>
      </c>
      <c r="D17" s="24">
        <v>0</v>
      </c>
      <c r="E17" s="24">
        <v>6050000</v>
      </c>
      <c r="F17" s="6"/>
    </row>
    <row r="18" spans="1:6" ht="25.5" x14ac:dyDescent="0.25">
      <c r="A18" s="23" t="s">
        <v>167</v>
      </c>
      <c r="B18" s="14" t="s">
        <v>168</v>
      </c>
      <c r="C18" s="25">
        <v>104953000</v>
      </c>
      <c r="D18" s="25">
        <v>115070000</v>
      </c>
      <c r="E18" s="25">
        <v>10117000</v>
      </c>
      <c r="F18" s="7">
        <f t="shared" si="0"/>
        <v>8.7920396280524893E-2</v>
      </c>
    </row>
    <row r="19" spans="1:6" x14ac:dyDescent="0.25">
      <c r="A19" s="22" t="s">
        <v>169</v>
      </c>
      <c r="B19" s="12" t="s">
        <v>170</v>
      </c>
      <c r="C19" s="24">
        <v>6000000</v>
      </c>
      <c r="D19" s="24">
        <v>7526000</v>
      </c>
      <c r="E19" s="24">
        <v>3419153</v>
      </c>
      <c r="F19" s="6">
        <f t="shared" si="0"/>
        <v>0.45431211799096466</v>
      </c>
    </row>
    <row r="20" spans="1:6" x14ac:dyDescent="0.25">
      <c r="A20" s="22" t="s">
        <v>171</v>
      </c>
      <c r="B20" s="12" t="s">
        <v>172</v>
      </c>
      <c r="C20" s="24">
        <v>0</v>
      </c>
      <c r="D20" s="24">
        <v>0</v>
      </c>
      <c r="E20" s="24">
        <v>3419153</v>
      </c>
      <c r="F20" s="6"/>
    </row>
    <row r="21" spans="1:6" ht="25.5" x14ac:dyDescent="0.25">
      <c r="A21" s="22" t="s">
        <v>173</v>
      </c>
      <c r="B21" s="12" t="s">
        <v>174</v>
      </c>
      <c r="C21" s="24">
        <v>180000000</v>
      </c>
      <c r="D21" s="24">
        <v>355530000</v>
      </c>
      <c r="E21" s="24">
        <v>127710869</v>
      </c>
      <c r="F21" s="6">
        <f t="shared" si="0"/>
        <v>0.35921263747081822</v>
      </c>
    </row>
    <row r="22" spans="1:6" ht="38.25" x14ac:dyDescent="0.25">
      <c r="A22" s="22" t="s">
        <v>97</v>
      </c>
      <c r="B22" s="12" t="s">
        <v>175</v>
      </c>
      <c r="C22" s="24">
        <v>0</v>
      </c>
      <c r="D22" s="24">
        <v>0</v>
      </c>
      <c r="E22" s="24">
        <v>127710869</v>
      </c>
      <c r="F22" s="6"/>
    </row>
    <row r="23" spans="1:6" ht="25.5" x14ac:dyDescent="0.25">
      <c r="A23" s="22" t="s">
        <v>113</v>
      </c>
      <c r="B23" s="12" t="s">
        <v>176</v>
      </c>
      <c r="C23" s="24">
        <v>180000000</v>
      </c>
      <c r="D23" s="24">
        <v>355530000</v>
      </c>
      <c r="E23" s="24">
        <v>127710869</v>
      </c>
      <c r="F23" s="6">
        <f t="shared" si="0"/>
        <v>0.35921263747081822</v>
      </c>
    </row>
    <row r="24" spans="1:6" x14ac:dyDescent="0.25">
      <c r="A24" s="22" t="s">
        <v>177</v>
      </c>
      <c r="B24" s="12" t="s">
        <v>178</v>
      </c>
      <c r="C24" s="24">
        <v>1000000</v>
      </c>
      <c r="D24" s="24">
        <v>7463000</v>
      </c>
      <c r="E24" s="24">
        <v>642534</v>
      </c>
      <c r="F24" s="6">
        <f t="shared" si="0"/>
        <v>8.6095939970521243E-2</v>
      </c>
    </row>
    <row r="25" spans="1:6" x14ac:dyDescent="0.25">
      <c r="A25" s="22" t="s">
        <v>179</v>
      </c>
      <c r="B25" s="12" t="s">
        <v>180</v>
      </c>
      <c r="C25" s="24">
        <v>0</v>
      </c>
      <c r="D25" s="24">
        <v>0</v>
      </c>
      <c r="E25" s="24">
        <v>13738</v>
      </c>
      <c r="F25" s="6"/>
    </row>
    <row r="26" spans="1:6" ht="25.5" x14ac:dyDescent="0.25">
      <c r="A26" s="22" t="s">
        <v>181</v>
      </c>
      <c r="B26" s="12" t="s">
        <v>182</v>
      </c>
      <c r="C26" s="24">
        <v>0</v>
      </c>
      <c r="D26" s="24">
        <v>0</v>
      </c>
      <c r="E26" s="24">
        <v>241200</v>
      </c>
      <c r="F26" s="6"/>
    </row>
    <row r="27" spans="1:6" ht="25.5" x14ac:dyDescent="0.25">
      <c r="A27" s="23" t="s">
        <v>115</v>
      </c>
      <c r="B27" s="14" t="s">
        <v>183</v>
      </c>
      <c r="C27" s="25">
        <v>187000000</v>
      </c>
      <c r="D27" s="25">
        <v>370519000</v>
      </c>
      <c r="E27" s="25">
        <v>131772556</v>
      </c>
      <c r="F27" s="7">
        <f t="shared" si="0"/>
        <v>0.35564318159122743</v>
      </c>
    </row>
    <row r="28" spans="1:6" x14ac:dyDescent="0.25">
      <c r="A28" s="22" t="s">
        <v>184</v>
      </c>
      <c r="B28" s="12" t="s">
        <v>185</v>
      </c>
      <c r="C28" s="24">
        <v>0</v>
      </c>
      <c r="D28" s="24">
        <v>9000</v>
      </c>
      <c r="E28" s="24">
        <v>8819</v>
      </c>
      <c r="F28" s="6">
        <f t="shared" si="0"/>
        <v>0.97988888888888892</v>
      </c>
    </row>
    <row r="29" spans="1:6" x14ac:dyDescent="0.25">
      <c r="A29" s="22" t="s">
        <v>186</v>
      </c>
      <c r="B29" s="12" t="s">
        <v>187</v>
      </c>
      <c r="C29" s="24">
        <v>15000000</v>
      </c>
      <c r="D29" s="24">
        <v>15000000</v>
      </c>
      <c r="E29" s="24">
        <v>11552770</v>
      </c>
      <c r="F29" s="6">
        <f t="shared" si="0"/>
        <v>0.77018466666666663</v>
      </c>
    </row>
    <row r="30" spans="1:6" ht="25.5" x14ac:dyDescent="0.25">
      <c r="A30" s="22" t="s">
        <v>117</v>
      </c>
      <c r="B30" s="12" t="s">
        <v>188</v>
      </c>
      <c r="C30" s="24">
        <v>0</v>
      </c>
      <c r="D30" s="24">
        <v>0</v>
      </c>
      <c r="E30" s="24">
        <v>366000</v>
      </c>
      <c r="F30" s="6"/>
    </row>
    <row r="31" spans="1:6" x14ac:dyDescent="0.25">
      <c r="A31" s="22" t="s">
        <v>123</v>
      </c>
      <c r="B31" s="12" t="s">
        <v>189</v>
      </c>
      <c r="C31" s="24">
        <v>4000000</v>
      </c>
      <c r="D31" s="24">
        <v>4000000</v>
      </c>
      <c r="E31" s="24">
        <v>2648559</v>
      </c>
      <c r="F31" s="6">
        <f t="shared" si="0"/>
        <v>0.66213975000000003</v>
      </c>
    </row>
    <row r="32" spans="1:6" x14ac:dyDescent="0.25">
      <c r="A32" s="22" t="s">
        <v>190</v>
      </c>
      <c r="B32" s="12" t="s">
        <v>191</v>
      </c>
      <c r="C32" s="24">
        <v>2300000</v>
      </c>
      <c r="D32" s="24">
        <v>2300000</v>
      </c>
      <c r="E32" s="24">
        <v>1521393</v>
      </c>
      <c r="F32" s="6">
        <f t="shared" si="0"/>
        <v>0.66147521739130433</v>
      </c>
    </row>
    <row r="33" spans="1:6" x14ac:dyDescent="0.25">
      <c r="A33" s="22" t="s">
        <v>125</v>
      </c>
      <c r="B33" s="12" t="s">
        <v>192</v>
      </c>
      <c r="C33" s="24">
        <v>1200000</v>
      </c>
      <c r="D33" s="24">
        <v>1200000</v>
      </c>
      <c r="E33" s="24">
        <v>0</v>
      </c>
      <c r="F33" s="6">
        <f t="shared" si="0"/>
        <v>0</v>
      </c>
    </row>
    <row r="34" spans="1:6" ht="25.5" x14ac:dyDescent="0.25">
      <c r="A34" s="22" t="s">
        <v>193</v>
      </c>
      <c r="B34" s="12" t="s">
        <v>194</v>
      </c>
      <c r="C34" s="24">
        <v>2500000</v>
      </c>
      <c r="D34" s="24">
        <v>2500000</v>
      </c>
      <c r="E34" s="24">
        <v>5801</v>
      </c>
      <c r="F34" s="6">
        <f t="shared" si="0"/>
        <v>2.3203999999999998E-3</v>
      </c>
    </row>
    <row r="35" spans="1:6" ht="25.5" x14ac:dyDescent="0.25">
      <c r="A35" s="22" t="s">
        <v>195</v>
      </c>
      <c r="B35" s="12" t="s">
        <v>196</v>
      </c>
      <c r="C35" s="24">
        <v>2500000</v>
      </c>
      <c r="D35" s="24">
        <v>2500000</v>
      </c>
      <c r="E35" s="24">
        <v>5801</v>
      </c>
      <c r="F35" s="6">
        <f t="shared" si="0"/>
        <v>2.3203999999999998E-3</v>
      </c>
    </row>
    <row r="36" spans="1:6" x14ac:dyDescent="0.25">
      <c r="A36" s="22" t="s">
        <v>197</v>
      </c>
      <c r="B36" s="12" t="s">
        <v>198</v>
      </c>
      <c r="C36" s="24">
        <v>0</v>
      </c>
      <c r="D36" s="24">
        <v>180000</v>
      </c>
      <c r="E36" s="24">
        <v>179618</v>
      </c>
      <c r="F36" s="6">
        <f t="shared" si="0"/>
        <v>0.99787777777777775</v>
      </c>
    </row>
    <row r="37" spans="1:6" ht="76.5" x14ac:dyDescent="0.25">
      <c r="A37" s="22" t="s">
        <v>199</v>
      </c>
      <c r="B37" s="12" t="s">
        <v>200</v>
      </c>
      <c r="C37" s="24">
        <v>0</v>
      </c>
      <c r="D37" s="24">
        <v>0</v>
      </c>
      <c r="E37" s="24">
        <v>20000</v>
      </c>
      <c r="F37" s="6"/>
    </row>
    <row r="38" spans="1:6" x14ac:dyDescent="0.25">
      <c r="A38" s="22" t="s">
        <v>201</v>
      </c>
      <c r="B38" s="12" t="s">
        <v>202</v>
      </c>
      <c r="C38" s="24">
        <v>0</v>
      </c>
      <c r="D38" s="24">
        <v>0</v>
      </c>
      <c r="E38" s="24">
        <v>159616</v>
      </c>
      <c r="F38" s="6"/>
    </row>
    <row r="39" spans="1:6" ht="38.25" x14ac:dyDescent="0.25">
      <c r="A39" s="23" t="s">
        <v>203</v>
      </c>
      <c r="B39" s="14" t="s">
        <v>204</v>
      </c>
      <c r="C39" s="25">
        <v>25000000</v>
      </c>
      <c r="D39" s="25">
        <v>25189000</v>
      </c>
      <c r="E39" s="25">
        <v>15916960</v>
      </c>
      <c r="F39" s="7">
        <f t="shared" si="0"/>
        <v>0.63190122672595184</v>
      </c>
    </row>
    <row r="40" spans="1:6" x14ac:dyDescent="0.25">
      <c r="A40" s="22" t="s">
        <v>205</v>
      </c>
      <c r="B40" s="12" t="s">
        <v>206</v>
      </c>
      <c r="C40" s="24">
        <v>0</v>
      </c>
      <c r="D40" s="24">
        <v>5414000</v>
      </c>
      <c r="E40" s="24">
        <v>5267299</v>
      </c>
      <c r="F40" s="6">
        <f t="shared" si="0"/>
        <v>0.97290339859623198</v>
      </c>
    </row>
    <row r="41" spans="1:6" ht="25.5" x14ac:dyDescent="0.25">
      <c r="A41" s="23" t="s">
        <v>207</v>
      </c>
      <c r="B41" s="14" t="s">
        <v>208</v>
      </c>
      <c r="C41" s="25">
        <v>0</v>
      </c>
      <c r="D41" s="25">
        <v>5414000</v>
      </c>
      <c r="E41" s="25">
        <v>5267299</v>
      </c>
      <c r="F41" s="6">
        <f t="shared" si="0"/>
        <v>0.97290339859623198</v>
      </c>
    </row>
    <row r="42" spans="1:6" ht="38.25" x14ac:dyDescent="0.25">
      <c r="A42" s="22" t="s">
        <v>209</v>
      </c>
      <c r="B42" s="12" t="s">
        <v>210</v>
      </c>
      <c r="C42" s="24">
        <v>0</v>
      </c>
      <c r="D42" s="24">
        <v>240000</v>
      </c>
      <c r="E42" s="24">
        <v>120000</v>
      </c>
      <c r="F42" s="6">
        <f t="shared" si="0"/>
        <v>0.5</v>
      </c>
    </row>
    <row r="43" spans="1:6" x14ac:dyDescent="0.25">
      <c r="A43" s="22" t="s">
        <v>211</v>
      </c>
      <c r="B43" s="12" t="s">
        <v>212</v>
      </c>
      <c r="C43" s="24">
        <v>0</v>
      </c>
      <c r="D43" s="24">
        <v>0</v>
      </c>
      <c r="E43" s="24">
        <v>120000</v>
      </c>
      <c r="F43" s="6"/>
    </row>
    <row r="44" spans="1:6" ht="25.5" x14ac:dyDescent="0.25">
      <c r="A44" s="23" t="s">
        <v>213</v>
      </c>
      <c r="B44" s="14" t="s">
        <v>214</v>
      </c>
      <c r="C44" s="25">
        <v>0</v>
      </c>
      <c r="D44" s="25">
        <v>240000</v>
      </c>
      <c r="E44" s="25">
        <v>120000</v>
      </c>
      <c r="F44" s="7">
        <f t="shared" si="0"/>
        <v>0.5</v>
      </c>
    </row>
    <row r="45" spans="1:6" ht="38.25" x14ac:dyDescent="0.25">
      <c r="A45" s="22" t="s">
        <v>215</v>
      </c>
      <c r="B45" s="12" t="s">
        <v>216</v>
      </c>
      <c r="C45" s="24">
        <v>240000</v>
      </c>
      <c r="D45" s="24">
        <v>441000</v>
      </c>
      <c r="E45" s="24">
        <v>0</v>
      </c>
      <c r="F45" s="6">
        <f t="shared" si="0"/>
        <v>0</v>
      </c>
    </row>
    <row r="46" spans="1:6" ht="25.5" x14ac:dyDescent="0.25">
      <c r="A46" s="23" t="s">
        <v>217</v>
      </c>
      <c r="B46" s="14" t="s">
        <v>218</v>
      </c>
      <c r="C46" s="25">
        <v>240000</v>
      </c>
      <c r="D46" s="25">
        <v>441000</v>
      </c>
      <c r="E46" s="25">
        <v>0</v>
      </c>
      <c r="F46" s="7">
        <f t="shared" si="0"/>
        <v>0</v>
      </c>
    </row>
    <row r="47" spans="1:6" ht="25.5" x14ac:dyDescent="0.25">
      <c r="A47" s="23" t="s">
        <v>219</v>
      </c>
      <c r="B47" s="14" t="s">
        <v>220</v>
      </c>
      <c r="C47" s="25">
        <v>729471959</v>
      </c>
      <c r="D47" s="25">
        <v>930848803</v>
      </c>
      <c r="E47" s="25">
        <v>378725692</v>
      </c>
      <c r="F47" s="7">
        <f t="shared" si="0"/>
        <v>0.40686058872226966</v>
      </c>
    </row>
    <row r="48" spans="1:6" ht="25.5" x14ac:dyDescent="0.25">
      <c r="A48" s="22" t="s">
        <v>150</v>
      </c>
      <c r="B48" s="12" t="s">
        <v>228</v>
      </c>
      <c r="C48" s="24">
        <v>60000000</v>
      </c>
      <c r="D48" s="24">
        <v>60000000</v>
      </c>
      <c r="E48" s="24">
        <v>0</v>
      </c>
      <c r="F48" s="26">
        <f t="shared" si="0"/>
        <v>0</v>
      </c>
    </row>
    <row r="49" spans="1:6" ht="25.5" x14ac:dyDescent="0.25">
      <c r="A49" s="22" t="s">
        <v>13</v>
      </c>
      <c r="B49" s="12" t="s">
        <v>229</v>
      </c>
      <c r="C49" s="24">
        <v>60000000</v>
      </c>
      <c r="D49" s="24">
        <v>60000000</v>
      </c>
      <c r="E49" s="24">
        <v>0</v>
      </c>
      <c r="F49" s="26">
        <f t="shared" si="0"/>
        <v>0</v>
      </c>
    </row>
    <row r="50" spans="1:6" ht="25.5" x14ac:dyDescent="0.25">
      <c r="A50" s="22" t="s">
        <v>230</v>
      </c>
      <c r="B50" s="12" t="s">
        <v>231</v>
      </c>
      <c r="C50" s="24">
        <v>968000041</v>
      </c>
      <c r="D50" s="24">
        <v>1038576685</v>
      </c>
      <c r="E50" s="24">
        <v>1038576685</v>
      </c>
      <c r="F50" s="26">
        <f t="shared" si="0"/>
        <v>1</v>
      </c>
    </row>
    <row r="51" spans="1:6" x14ac:dyDescent="0.25">
      <c r="A51" s="22" t="s">
        <v>15</v>
      </c>
      <c r="B51" s="12" t="s">
        <v>232</v>
      </c>
      <c r="C51" s="24">
        <v>968000041</v>
      </c>
      <c r="D51" s="24">
        <v>1038576685</v>
      </c>
      <c r="E51" s="24">
        <v>1038576685</v>
      </c>
      <c r="F51" s="26">
        <f t="shared" si="0"/>
        <v>1</v>
      </c>
    </row>
    <row r="52" spans="1:6" ht="25.5" x14ac:dyDescent="0.25">
      <c r="A52" s="22" t="s">
        <v>31</v>
      </c>
      <c r="B52" s="12" t="s">
        <v>233</v>
      </c>
      <c r="C52" s="24">
        <v>1028000041</v>
      </c>
      <c r="D52" s="24">
        <v>1098576685</v>
      </c>
      <c r="E52" s="24">
        <v>1038576685</v>
      </c>
      <c r="F52" s="26">
        <f t="shared" si="0"/>
        <v>0.945383876410958</v>
      </c>
    </row>
    <row r="53" spans="1:6" x14ac:dyDescent="0.25">
      <c r="A53" s="23" t="s">
        <v>43</v>
      </c>
      <c r="B53" s="14" t="s">
        <v>234</v>
      </c>
      <c r="C53" s="25">
        <v>1028000041</v>
      </c>
      <c r="D53" s="25">
        <v>1098576685</v>
      </c>
      <c r="E53" s="25">
        <v>1038576685</v>
      </c>
      <c r="F53" s="7">
        <f t="shared" si="0"/>
        <v>0.945383876410958</v>
      </c>
    </row>
    <row r="54" spans="1:6" s="5" customFormat="1" ht="15.75" thickBot="1" x14ac:dyDescent="0.3">
      <c r="A54" s="16"/>
      <c r="B54" s="17" t="s">
        <v>235</v>
      </c>
      <c r="C54" s="18">
        <f>(C47+C53)</f>
        <v>1757472000</v>
      </c>
      <c r="D54" s="18">
        <f t="shared" ref="D54:E54" si="1">(D47+D53)</f>
        <v>2029425488</v>
      </c>
      <c r="E54" s="18">
        <f t="shared" si="1"/>
        <v>1417302377</v>
      </c>
      <c r="F54" s="8">
        <f t="shared" si="0"/>
        <v>0.69837615885900417</v>
      </c>
    </row>
  </sheetData>
  <mergeCells count="1">
    <mergeCell ref="A1:E1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D109-7515-4F5E-90C0-A35DE46F1415}">
  <dimension ref="A1:E42"/>
  <sheetViews>
    <sheetView workbookViewId="0">
      <selection activeCell="D34" sqref="D34"/>
    </sheetView>
  </sheetViews>
  <sheetFormatPr defaultRowHeight="15" x14ac:dyDescent="0.25"/>
  <cols>
    <col min="1" max="1" width="43.140625" customWidth="1"/>
    <col min="2" max="2" width="11" customWidth="1"/>
    <col min="3" max="3" width="12.28515625" customWidth="1"/>
    <col min="4" max="4" width="9.85546875" customWidth="1"/>
    <col min="257" max="257" width="60.85546875" customWidth="1"/>
    <col min="258" max="258" width="13.42578125" customWidth="1"/>
    <col min="259" max="259" width="12.140625" customWidth="1"/>
    <col min="513" max="513" width="60.85546875" customWidth="1"/>
    <col min="514" max="514" width="13.42578125" customWidth="1"/>
    <col min="515" max="515" width="12.140625" customWidth="1"/>
    <col min="769" max="769" width="60.85546875" customWidth="1"/>
    <col min="770" max="770" width="13.42578125" customWidth="1"/>
    <col min="771" max="771" width="12.140625" customWidth="1"/>
    <col min="1025" max="1025" width="60.85546875" customWidth="1"/>
    <col min="1026" max="1026" width="13.42578125" customWidth="1"/>
    <col min="1027" max="1027" width="12.140625" customWidth="1"/>
    <col min="1281" max="1281" width="60.85546875" customWidth="1"/>
    <col min="1282" max="1282" width="13.42578125" customWidth="1"/>
    <col min="1283" max="1283" width="12.140625" customWidth="1"/>
    <col min="1537" max="1537" width="60.85546875" customWidth="1"/>
    <col min="1538" max="1538" width="13.42578125" customWidth="1"/>
    <col min="1539" max="1539" width="12.140625" customWidth="1"/>
    <col min="1793" max="1793" width="60.85546875" customWidth="1"/>
    <col min="1794" max="1794" width="13.42578125" customWidth="1"/>
    <col min="1795" max="1795" width="12.140625" customWidth="1"/>
    <col min="2049" max="2049" width="60.85546875" customWidth="1"/>
    <col min="2050" max="2050" width="13.42578125" customWidth="1"/>
    <col min="2051" max="2051" width="12.140625" customWidth="1"/>
    <col min="2305" max="2305" width="60.85546875" customWidth="1"/>
    <col min="2306" max="2306" width="13.42578125" customWidth="1"/>
    <col min="2307" max="2307" width="12.140625" customWidth="1"/>
    <col min="2561" max="2561" width="60.85546875" customWidth="1"/>
    <col min="2562" max="2562" width="13.42578125" customWidth="1"/>
    <col min="2563" max="2563" width="12.140625" customWidth="1"/>
    <col min="2817" max="2817" width="60.85546875" customWidth="1"/>
    <col min="2818" max="2818" width="13.42578125" customWidth="1"/>
    <col min="2819" max="2819" width="12.140625" customWidth="1"/>
    <col min="3073" max="3073" width="60.85546875" customWidth="1"/>
    <col min="3074" max="3074" width="13.42578125" customWidth="1"/>
    <col min="3075" max="3075" width="12.140625" customWidth="1"/>
    <col min="3329" max="3329" width="60.85546875" customWidth="1"/>
    <col min="3330" max="3330" width="13.42578125" customWidth="1"/>
    <col min="3331" max="3331" width="12.140625" customWidth="1"/>
    <col min="3585" max="3585" width="60.85546875" customWidth="1"/>
    <col min="3586" max="3586" width="13.42578125" customWidth="1"/>
    <col min="3587" max="3587" width="12.140625" customWidth="1"/>
    <col min="3841" max="3841" width="60.85546875" customWidth="1"/>
    <col min="3842" max="3842" width="13.42578125" customWidth="1"/>
    <col min="3843" max="3843" width="12.140625" customWidth="1"/>
    <col min="4097" max="4097" width="60.85546875" customWidth="1"/>
    <col min="4098" max="4098" width="13.42578125" customWidth="1"/>
    <col min="4099" max="4099" width="12.140625" customWidth="1"/>
    <col min="4353" max="4353" width="60.85546875" customWidth="1"/>
    <col min="4354" max="4354" width="13.42578125" customWidth="1"/>
    <col min="4355" max="4355" width="12.140625" customWidth="1"/>
    <col min="4609" max="4609" width="60.85546875" customWidth="1"/>
    <col min="4610" max="4610" width="13.42578125" customWidth="1"/>
    <col min="4611" max="4611" width="12.140625" customWidth="1"/>
    <col min="4865" max="4865" width="60.85546875" customWidth="1"/>
    <col min="4866" max="4866" width="13.42578125" customWidth="1"/>
    <col min="4867" max="4867" width="12.140625" customWidth="1"/>
    <col min="5121" max="5121" width="60.85546875" customWidth="1"/>
    <col min="5122" max="5122" width="13.42578125" customWidth="1"/>
    <col min="5123" max="5123" width="12.140625" customWidth="1"/>
    <col min="5377" max="5377" width="60.85546875" customWidth="1"/>
    <col min="5378" max="5378" width="13.42578125" customWidth="1"/>
    <col min="5379" max="5379" width="12.140625" customWidth="1"/>
    <col min="5633" max="5633" width="60.85546875" customWidth="1"/>
    <col min="5634" max="5634" width="13.42578125" customWidth="1"/>
    <col min="5635" max="5635" width="12.140625" customWidth="1"/>
    <col min="5889" max="5889" width="60.85546875" customWidth="1"/>
    <col min="5890" max="5890" width="13.42578125" customWidth="1"/>
    <col min="5891" max="5891" width="12.140625" customWidth="1"/>
    <col min="6145" max="6145" width="60.85546875" customWidth="1"/>
    <col min="6146" max="6146" width="13.42578125" customWidth="1"/>
    <col min="6147" max="6147" width="12.140625" customWidth="1"/>
    <col min="6401" max="6401" width="60.85546875" customWidth="1"/>
    <col min="6402" max="6402" width="13.42578125" customWidth="1"/>
    <col min="6403" max="6403" width="12.140625" customWidth="1"/>
    <col min="6657" max="6657" width="60.85546875" customWidth="1"/>
    <col min="6658" max="6658" width="13.42578125" customWidth="1"/>
    <col min="6659" max="6659" width="12.140625" customWidth="1"/>
    <col min="6913" max="6913" width="60.85546875" customWidth="1"/>
    <col min="6914" max="6914" width="13.42578125" customWidth="1"/>
    <col min="6915" max="6915" width="12.140625" customWidth="1"/>
    <col min="7169" max="7169" width="60.85546875" customWidth="1"/>
    <col min="7170" max="7170" width="13.42578125" customWidth="1"/>
    <col min="7171" max="7171" width="12.140625" customWidth="1"/>
    <col min="7425" max="7425" width="60.85546875" customWidth="1"/>
    <col min="7426" max="7426" width="13.42578125" customWidth="1"/>
    <col min="7427" max="7427" width="12.140625" customWidth="1"/>
    <col min="7681" max="7681" width="60.85546875" customWidth="1"/>
    <col min="7682" max="7682" width="13.42578125" customWidth="1"/>
    <col min="7683" max="7683" width="12.140625" customWidth="1"/>
    <col min="7937" max="7937" width="60.85546875" customWidth="1"/>
    <col min="7938" max="7938" width="13.42578125" customWidth="1"/>
    <col min="7939" max="7939" width="12.140625" customWidth="1"/>
    <col min="8193" max="8193" width="60.85546875" customWidth="1"/>
    <col min="8194" max="8194" width="13.42578125" customWidth="1"/>
    <col min="8195" max="8195" width="12.140625" customWidth="1"/>
    <col min="8449" max="8449" width="60.85546875" customWidth="1"/>
    <col min="8450" max="8450" width="13.42578125" customWidth="1"/>
    <col min="8451" max="8451" width="12.140625" customWidth="1"/>
    <col min="8705" max="8705" width="60.85546875" customWidth="1"/>
    <col min="8706" max="8706" width="13.42578125" customWidth="1"/>
    <col min="8707" max="8707" width="12.140625" customWidth="1"/>
    <col min="8961" max="8961" width="60.85546875" customWidth="1"/>
    <col min="8962" max="8962" width="13.42578125" customWidth="1"/>
    <col min="8963" max="8963" width="12.140625" customWidth="1"/>
    <col min="9217" max="9217" width="60.85546875" customWidth="1"/>
    <col min="9218" max="9218" width="13.42578125" customWidth="1"/>
    <col min="9219" max="9219" width="12.140625" customWidth="1"/>
    <col min="9473" max="9473" width="60.85546875" customWidth="1"/>
    <col min="9474" max="9474" width="13.42578125" customWidth="1"/>
    <col min="9475" max="9475" width="12.140625" customWidth="1"/>
    <col min="9729" max="9729" width="60.85546875" customWidth="1"/>
    <col min="9730" max="9730" width="13.42578125" customWidth="1"/>
    <col min="9731" max="9731" width="12.140625" customWidth="1"/>
    <col min="9985" max="9985" width="60.85546875" customWidth="1"/>
    <col min="9986" max="9986" width="13.42578125" customWidth="1"/>
    <col min="9987" max="9987" width="12.140625" customWidth="1"/>
    <col min="10241" max="10241" width="60.85546875" customWidth="1"/>
    <col min="10242" max="10242" width="13.42578125" customWidth="1"/>
    <col min="10243" max="10243" width="12.140625" customWidth="1"/>
    <col min="10497" max="10497" width="60.85546875" customWidth="1"/>
    <col min="10498" max="10498" width="13.42578125" customWidth="1"/>
    <col min="10499" max="10499" width="12.140625" customWidth="1"/>
    <col min="10753" max="10753" width="60.85546875" customWidth="1"/>
    <col min="10754" max="10754" width="13.42578125" customWidth="1"/>
    <col min="10755" max="10755" width="12.140625" customWidth="1"/>
    <col min="11009" max="11009" width="60.85546875" customWidth="1"/>
    <col min="11010" max="11010" width="13.42578125" customWidth="1"/>
    <col min="11011" max="11011" width="12.140625" customWidth="1"/>
    <col min="11265" max="11265" width="60.85546875" customWidth="1"/>
    <col min="11266" max="11266" width="13.42578125" customWidth="1"/>
    <col min="11267" max="11267" width="12.140625" customWidth="1"/>
    <col min="11521" max="11521" width="60.85546875" customWidth="1"/>
    <col min="11522" max="11522" width="13.42578125" customWidth="1"/>
    <col min="11523" max="11523" width="12.140625" customWidth="1"/>
    <col min="11777" max="11777" width="60.85546875" customWidth="1"/>
    <col min="11778" max="11778" width="13.42578125" customWidth="1"/>
    <col min="11779" max="11779" width="12.140625" customWidth="1"/>
    <col min="12033" max="12033" width="60.85546875" customWidth="1"/>
    <col min="12034" max="12034" width="13.42578125" customWidth="1"/>
    <col min="12035" max="12035" width="12.140625" customWidth="1"/>
    <col min="12289" max="12289" width="60.85546875" customWidth="1"/>
    <col min="12290" max="12290" width="13.42578125" customWidth="1"/>
    <col min="12291" max="12291" width="12.140625" customWidth="1"/>
    <col min="12545" max="12545" width="60.85546875" customWidth="1"/>
    <col min="12546" max="12546" width="13.42578125" customWidth="1"/>
    <col min="12547" max="12547" width="12.140625" customWidth="1"/>
    <col min="12801" max="12801" width="60.85546875" customWidth="1"/>
    <col min="12802" max="12802" width="13.42578125" customWidth="1"/>
    <col min="12803" max="12803" width="12.140625" customWidth="1"/>
    <col min="13057" max="13057" width="60.85546875" customWidth="1"/>
    <col min="13058" max="13058" width="13.42578125" customWidth="1"/>
    <col min="13059" max="13059" width="12.140625" customWidth="1"/>
    <col min="13313" max="13313" width="60.85546875" customWidth="1"/>
    <col min="13314" max="13314" width="13.42578125" customWidth="1"/>
    <col min="13315" max="13315" width="12.140625" customWidth="1"/>
    <col min="13569" max="13569" width="60.85546875" customWidth="1"/>
    <col min="13570" max="13570" width="13.42578125" customWidth="1"/>
    <col min="13571" max="13571" width="12.140625" customWidth="1"/>
    <col min="13825" max="13825" width="60.85546875" customWidth="1"/>
    <col min="13826" max="13826" width="13.42578125" customWidth="1"/>
    <col min="13827" max="13827" width="12.140625" customWidth="1"/>
    <col min="14081" max="14081" width="60.85546875" customWidth="1"/>
    <col min="14082" max="14082" width="13.42578125" customWidth="1"/>
    <col min="14083" max="14083" width="12.140625" customWidth="1"/>
    <col min="14337" max="14337" width="60.85546875" customWidth="1"/>
    <col min="14338" max="14338" width="13.42578125" customWidth="1"/>
    <col min="14339" max="14339" width="12.140625" customWidth="1"/>
    <col min="14593" max="14593" width="60.85546875" customWidth="1"/>
    <col min="14594" max="14594" width="13.42578125" customWidth="1"/>
    <col min="14595" max="14595" width="12.140625" customWidth="1"/>
    <col min="14849" max="14849" width="60.85546875" customWidth="1"/>
    <col min="14850" max="14850" width="13.42578125" customWidth="1"/>
    <col min="14851" max="14851" width="12.140625" customWidth="1"/>
    <col min="15105" max="15105" width="60.85546875" customWidth="1"/>
    <col min="15106" max="15106" width="13.42578125" customWidth="1"/>
    <col min="15107" max="15107" width="12.140625" customWidth="1"/>
    <col min="15361" max="15361" width="60.85546875" customWidth="1"/>
    <col min="15362" max="15362" width="13.42578125" customWidth="1"/>
    <col min="15363" max="15363" width="12.140625" customWidth="1"/>
    <col min="15617" max="15617" width="60.85546875" customWidth="1"/>
    <col min="15618" max="15618" width="13.42578125" customWidth="1"/>
    <col min="15619" max="15619" width="12.140625" customWidth="1"/>
    <col min="15873" max="15873" width="60.85546875" customWidth="1"/>
    <col min="15874" max="15874" width="13.42578125" customWidth="1"/>
    <col min="15875" max="15875" width="12.140625" customWidth="1"/>
    <col min="16129" max="16129" width="60.85546875" customWidth="1"/>
    <col min="16130" max="16130" width="13.42578125" customWidth="1"/>
    <col min="16131" max="16131" width="12.140625" customWidth="1"/>
  </cols>
  <sheetData>
    <row r="1" spans="1:5" ht="15.75" x14ac:dyDescent="0.25">
      <c r="A1" s="110" t="s">
        <v>247</v>
      </c>
      <c r="B1" s="110"/>
      <c r="C1" s="110"/>
      <c r="D1" s="110"/>
      <c r="E1" t="s">
        <v>301</v>
      </c>
    </row>
    <row r="2" spans="1:5" ht="15.75" thickBot="1" x14ac:dyDescent="0.3">
      <c r="A2" s="48"/>
      <c r="B2" s="49"/>
    </row>
    <row r="3" spans="1:5" ht="16.5" thickBot="1" x14ac:dyDescent="0.3">
      <c r="A3" s="50" t="s">
        <v>1</v>
      </c>
      <c r="B3" s="51" t="s">
        <v>248</v>
      </c>
      <c r="C3" s="96" t="s">
        <v>249</v>
      </c>
      <c r="D3" s="100" t="s">
        <v>4</v>
      </c>
      <c r="E3" s="101" t="s">
        <v>141</v>
      </c>
    </row>
    <row r="4" spans="1:5" ht="15.75" x14ac:dyDescent="0.25">
      <c r="A4" s="52" t="s">
        <v>250</v>
      </c>
      <c r="B4" s="53"/>
      <c r="C4" s="97"/>
      <c r="D4" s="99"/>
      <c r="E4" s="54"/>
    </row>
    <row r="5" spans="1:5" x14ac:dyDescent="0.25">
      <c r="A5" s="55" t="s">
        <v>251</v>
      </c>
      <c r="B5" s="56">
        <v>235260</v>
      </c>
      <c r="C5" s="57">
        <v>192176</v>
      </c>
      <c r="D5" s="102">
        <v>167004</v>
      </c>
      <c r="E5" s="104">
        <f>(D5/C5)</f>
        <v>0.8690159020897511</v>
      </c>
    </row>
    <row r="6" spans="1:5" x14ac:dyDescent="0.25">
      <c r="A6" s="55" t="s">
        <v>252</v>
      </c>
      <c r="B6" s="56">
        <v>300000</v>
      </c>
      <c r="C6" s="57">
        <v>300000</v>
      </c>
      <c r="D6" s="102"/>
      <c r="E6" s="104">
        <f t="shared" ref="E6:E42" si="0">(D6/C6)</f>
        <v>0</v>
      </c>
    </row>
    <row r="7" spans="1:5" x14ac:dyDescent="0.25">
      <c r="A7" s="55" t="s">
        <v>253</v>
      </c>
      <c r="B7" s="56">
        <v>32726</v>
      </c>
      <c r="C7" s="57">
        <v>592</v>
      </c>
      <c r="D7" s="102">
        <v>600</v>
      </c>
      <c r="E7" s="104">
        <f t="shared" si="0"/>
        <v>1.0135135135135136</v>
      </c>
    </row>
    <row r="8" spans="1:5" x14ac:dyDescent="0.25">
      <c r="A8" s="55" t="s">
        <v>254</v>
      </c>
      <c r="B8" s="56">
        <v>111548</v>
      </c>
      <c r="C8" s="57">
        <v>111548</v>
      </c>
      <c r="D8" s="102"/>
      <c r="E8" s="104">
        <f t="shared" si="0"/>
        <v>0</v>
      </c>
    </row>
    <row r="9" spans="1:5" x14ac:dyDescent="0.25">
      <c r="A9" s="103" t="s">
        <v>255</v>
      </c>
      <c r="B9" s="57">
        <v>8648</v>
      </c>
      <c r="C9" s="57">
        <v>0</v>
      </c>
      <c r="D9" s="102"/>
      <c r="E9" s="104">
        <v>0</v>
      </c>
    </row>
    <row r="10" spans="1:5" x14ac:dyDescent="0.25">
      <c r="A10" s="103" t="s">
        <v>256</v>
      </c>
      <c r="B10" s="57">
        <v>5000</v>
      </c>
      <c r="C10" s="57">
        <v>5000</v>
      </c>
      <c r="D10" s="102"/>
      <c r="E10" s="104">
        <f t="shared" si="0"/>
        <v>0</v>
      </c>
    </row>
    <row r="11" spans="1:5" x14ac:dyDescent="0.25">
      <c r="A11" s="103" t="s">
        <v>257</v>
      </c>
      <c r="B11" s="57">
        <v>2500</v>
      </c>
      <c r="C11" s="57">
        <v>2500</v>
      </c>
      <c r="D11" s="102"/>
      <c r="E11" s="104">
        <f t="shared" si="0"/>
        <v>0</v>
      </c>
    </row>
    <row r="12" spans="1:5" x14ac:dyDescent="0.25">
      <c r="A12" s="103" t="s">
        <v>258</v>
      </c>
      <c r="B12" s="57">
        <v>5500</v>
      </c>
      <c r="C12" s="57">
        <v>5500</v>
      </c>
      <c r="D12" s="102"/>
      <c r="E12" s="104">
        <f t="shared" si="0"/>
        <v>0</v>
      </c>
    </row>
    <row r="13" spans="1:5" x14ac:dyDescent="0.25">
      <c r="A13" s="103" t="s">
        <v>259</v>
      </c>
      <c r="B13" s="57">
        <v>16500</v>
      </c>
      <c r="C13" s="57">
        <v>16500</v>
      </c>
      <c r="D13" s="102"/>
      <c r="E13" s="104">
        <f t="shared" si="0"/>
        <v>0</v>
      </c>
    </row>
    <row r="14" spans="1:5" x14ac:dyDescent="0.25">
      <c r="A14" s="103" t="s">
        <v>260</v>
      </c>
      <c r="B14" s="57">
        <v>3300</v>
      </c>
      <c r="C14" s="57">
        <v>3401</v>
      </c>
      <c r="D14" s="102">
        <v>5074</v>
      </c>
      <c r="E14" s="104">
        <f t="shared" si="0"/>
        <v>1.4919141428991474</v>
      </c>
    </row>
    <row r="15" spans="1:5" x14ac:dyDescent="0.25">
      <c r="A15" s="103" t="s">
        <v>261</v>
      </c>
      <c r="B15" s="57">
        <v>1000</v>
      </c>
      <c r="C15" s="57">
        <v>1000</v>
      </c>
      <c r="D15" s="102"/>
      <c r="E15" s="104">
        <f t="shared" si="0"/>
        <v>0</v>
      </c>
    </row>
    <row r="16" spans="1:5" x14ac:dyDescent="0.25">
      <c r="A16" s="103" t="s">
        <v>262</v>
      </c>
      <c r="B16" s="57">
        <v>4500</v>
      </c>
      <c r="C16" s="57">
        <v>4500</v>
      </c>
      <c r="D16" s="102"/>
      <c r="E16" s="104">
        <f t="shared" si="0"/>
        <v>0</v>
      </c>
    </row>
    <row r="17" spans="1:5" x14ac:dyDescent="0.25">
      <c r="A17" s="103" t="s">
        <v>263</v>
      </c>
      <c r="B17" s="57">
        <v>500</v>
      </c>
      <c r="C17" s="57">
        <v>500</v>
      </c>
      <c r="D17" s="102">
        <v>580</v>
      </c>
      <c r="E17" s="104">
        <f t="shared" si="0"/>
        <v>1.1599999999999999</v>
      </c>
    </row>
    <row r="18" spans="1:5" ht="26.25" x14ac:dyDescent="0.25">
      <c r="A18" s="103" t="s">
        <v>264</v>
      </c>
      <c r="B18" s="57">
        <v>6000</v>
      </c>
      <c r="C18" s="57">
        <v>6000</v>
      </c>
      <c r="D18" s="102">
        <v>2991</v>
      </c>
      <c r="E18" s="104">
        <f t="shared" si="0"/>
        <v>0.4985</v>
      </c>
    </row>
    <row r="19" spans="1:5" x14ac:dyDescent="0.25">
      <c r="A19" s="103" t="s">
        <v>265</v>
      </c>
      <c r="B19" s="57">
        <v>2195</v>
      </c>
      <c r="C19" s="57">
        <v>2195</v>
      </c>
      <c r="D19" s="102"/>
      <c r="E19" s="104">
        <f t="shared" si="0"/>
        <v>0</v>
      </c>
    </row>
    <row r="20" spans="1:5" x14ac:dyDescent="0.25">
      <c r="A20" s="103" t="s">
        <v>266</v>
      </c>
      <c r="B20" s="57">
        <v>10500</v>
      </c>
      <c r="C20" s="57">
        <v>12485</v>
      </c>
      <c r="D20" s="102">
        <v>12485</v>
      </c>
      <c r="E20" s="104">
        <f t="shared" si="0"/>
        <v>1</v>
      </c>
    </row>
    <row r="21" spans="1:5" x14ac:dyDescent="0.25">
      <c r="A21" s="103" t="s">
        <v>267</v>
      </c>
      <c r="B21" s="57">
        <v>5500</v>
      </c>
      <c r="C21" s="57">
        <v>5500</v>
      </c>
      <c r="D21" s="102"/>
      <c r="E21" s="104">
        <f t="shared" si="0"/>
        <v>0</v>
      </c>
    </row>
    <row r="22" spans="1:5" ht="26.25" x14ac:dyDescent="0.25">
      <c r="A22" s="103" t="s">
        <v>268</v>
      </c>
      <c r="B22" s="57">
        <v>2000</v>
      </c>
      <c r="C22" s="57">
        <v>2000</v>
      </c>
      <c r="D22" s="102"/>
      <c r="E22" s="104">
        <f t="shared" si="0"/>
        <v>0</v>
      </c>
    </row>
    <row r="23" spans="1:5" x14ac:dyDescent="0.25">
      <c r="A23" s="103" t="s">
        <v>269</v>
      </c>
      <c r="B23" s="57"/>
      <c r="C23" s="57">
        <v>12753</v>
      </c>
      <c r="D23" s="102">
        <v>4250</v>
      </c>
      <c r="E23" s="104">
        <f t="shared" si="0"/>
        <v>0.33325492041088373</v>
      </c>
    </row>
    <row r="24" spans="1:5" x14ac:dyDescent="0.25">
      <c r="A24" s="103" t="s">
        <v>270</v>
      </c>
      <c r="B24" s="57"/>
      <c r="C24" s="57">
        <v>283</v>
      </c>
      <c r="D24" s="102">
        <v>240</v>
      </c>
      <c r="E24" s="104">
        <f t="shared" si="0"/>
        <v>0.84805653710247353</v>
      </c>
    </row>
    <row r="25" spans="1:5" x14ac:dyDescent="0.25">
      <c r="A25" s="103" t="s">
        <v>271</v>
      </c>
      <c r="B25" s="57">
        <v>3000</v>
      </c>
      <c r="C25" s="57">
        <v>3000</v>
      </c>
      <c r="D25" s="102"/>
      <c r="E25" s="104">
        <f t="shared" si="0"/>
        <v>0</v>
      </c>
    </row>
    <row r="26" spans="1:5" x14ac:dyDescent="0.25">
      <c r="A26" s="103" t="s">
        <v>272</v>
      </c>
      <c r="B26" s="57">
        <v>381</v>
      </c>
      <c r="C26" s="57">
        <v>381</v>
      </c>
      <c r="D26" s="102">
        <v>398</v>
      </c>
      <c r="E26" s="104">
        <f t="shared" si="0"/>
        <v>1.0446194225721785</v>
      </c>
    </row>
    <row r="27" spans="1:5" x14ac:dyDescent="0.25">
      <c r="A27" s="103" t="s">
        <v>273</v>
      </c>
      <c r="B27" s="57">
        <v>500</v>
      </c>
      <c r="C27" s="57">
        <v>500</v>
      </c>
      <c r="D27" s="102"/>
      <c r="E27" s="104">
        <f t="shared" si="0"/>
        <v>0</v>
      </c>
    </row>
    <row r="28" spans="1:5" x14ac:dyDescent="0.25">
      <c r="A28" s="103" t="s">
        <v>274</v>
      </c>
      <c r="B28" s="57">
        <v>100</v>
      </c>
      <c r="C28" s="57">
        <v>100</v>
      </c>
      <c r="D28" s="102">
        <v>60</v>
      </c>
      <c r="E28" s="104">
        <f t="shared" si="0"/>
        <v>0.6</v>
      </c>
    </row>
    <row r="29" spans="1:5" ht="26.25" x14ac:dyDescent="0.25">
      <c r="A29" s="103" t="s">
        <v>275</v>
      </c>
      <c r="B29" s="57">
        <v>3000</v>
      </c>
      <c r="C29" s="57">
        <v>3000</v>
      </c>
      <c r="D29" s="102">
        <v>706</v>
      </c>
      <c r="E29" s="104">
        <f t="shared" si="0"/>
        <v>0.23533333333333334</v>
      </c>
    </row>
    <row r="30" spans="1:5" x14ac:dyDescent="0.25">
      <c r="A30" s="103" t="s">
        <v>303</v>
      </c>
      <c r="B30" s="57"/>
      <c r="C30" s="57"/>
      <c r="D30" s="102">
        <v>290</v>
      </c>
      <c r="E30" s="104"/>
    </row>
    <row r="31" spans="1:5" x14ac:dyDescent="0.25">
      <c r="A31" s="103" t="s">
        <v>304</v>
      </c>
      <c r="B31" s="57"/>
      <c r="C31" s="57"/>
      <c r="D31" s="102">
        <v>318</v>
      </c>
      <c r="E31" s="104"/>
    </row>
    <row r="32" spans="1:5" x14ac:dyDescent="0.25">
      <c r="A32" s="103" t="s">
        <v>305</v>
      </c>
      <c r="B32" s="57"/>
      <c r="C32" s="57"/>
      <c r="D32" s="102">
        <v>46</v>
      </c>
      <c r="E32" s="104"/>
    </row>
    <row r="33" spans="1:5" x14ac:dyDescent="0.25">
      <c r="A33" s="103" t="s">
        <v>306</v>
      </c>
      <c r="B33" s="57"/>
      <c r="C33" s="57"/>
      <c r="D33" s="102">
        <v>479</v>
      </c>
      <c r="E33" s="104"/>
    </row>
    <row r="34" spans="1:5" x14ac:dyDescent="0.25">
      <c r="A34" s="103" t="s">
        <v>276</v>
      </c>
      <c r="B34" s="57">
        <v>12600</v>
      </c>
      <c r="C34" s="57">
        <v>12600</v>
      </c>
      <c r="D34" s="102">
        <v>12600</v>
      </c>
      <c r="E34" s="104">
        <f t="shared" si="0"/>
        <v>1</v>
      </c>
    </row>
    <row r="35" spans="1:5" x14ac:dyDescent="0.25">
      <c r="A35" s="58" t="s">
        <v>277</v>
      </c>
      <c r="B35" s="59">
        <f>SUM(B5:B34)</f>
        <v>772758</v>
      </c>
      <c r="C35" s="59">
        <f>SUM(C5:C34)</f>
        <v>704014</v>
      </c>
      <c r="D35" s="59">
        <f>SUM(D5:D34)</f>
        <v>208121</v>
      </c>
      <c r="E35" s="105">
        <f t="shared" si="0"/>
        <v>0.29562054163695606</v>
      </c>
    </row>
    <row r="36" spans="1:5" x14ac:dyDescent="0.25">
      <c r="A36" s="60"/>
      <c r="B36" s="61"/>
      <c r="C36" s="57"/>
      <c r="D36" s="102"/>
      <c r="E36" s="104"/>
    </row>
    <row r="37" spans="1:5" x14ac:dyDescent="0.25">
      <c r="A37" s="58" t="s">
        <v>278</v>
      </c>
      <c r="B37" s="61"/>
      <c r="C37" s="57"/>
      <c r="D37" s="102"/>
      <c r="E37" s="104"/>
    </row>
    <row r="38" spans="1:5" x14ac:dyDescent="0.25">
      <c r="A38" s="60" t="s">
        <v>279</v>
      </c>
      <c r="B38" s="61">
        <v>700</v>
      </c>
      <c r="C38" s="106">
        <v>700</v>
      </c>
      <c r="D38" s="107">
        <v>234</v>
      </c>
      <c r="E38" s="105">
        <f t="shared" si="0"/>
        <v>0.3342857142857143</v>
      </c>
    </row>
    <row r="39" spans="1:5" x14ac:dyDescent="0.25">
      <c r="A39" s="60"/>
      <c r="B39" s="56"/>
      <c r="C39" s="57"/>
      <c r="D39" s="102"/>
      <c r="E39" s="104"/>
    </row>
    <row r="40" spans="1:5" x14ac:dyDescent="0.25">
      <c r="A40" s="58" t="s">
        <v>280</v>
      </c>
      <c r="B40" s="56"/>
      <c r="C40" s="57"/>
      <c r="D40" s="102"/>
      <c r="E40" s="104"/>
    </row>
    <row r="41" spans="1:5" x14ac:dyDescent="0.25">
      <c r="A41" s="60" t="s">
        <v>281</v>
      </c>
      <c r="B41" s="61">
        <v>1000</v>
      </c>
      <c r="C41" s="106">
        <v>2500</v>
      </c>
      <c r="D41" s="107">
        <v>243</v>
      </c>
      <c r="E41" s="105">
        <f t="shared" si="0"/>
        <v>9.7199999999999995E-2</v>
      </c>
    </row>
    <row r="42" spans="1:5" ht="15.75" thickBot="1" x14ac:dyDescent="0.3">
      <c r="A42" s="62" t="s">
        <v>282</v>
      </c>
      <c r="B42" s="63">
        <f>SUM(B35+B41+B38)</f>
        <v>774458</v>
      </c>
      <c r="C42" s="98">
        <f>SUM(C35+C41+C38)</f>
        <v>707214</v>
      </c>
      <c r="D42" s="98">
        <f>SUM(D35+D41+D38)</f>
        <v>208598</v>
      </c>
      <c r="E42" s="105">
        <f t="shared" si="0"/>
        <v>0.29495739620539185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9D2D-198A-461C-823D-5B1494EDAC1B}">
  <dimension ref="A1:E42"/>
  <sheetViews>
    <sheetView tabSelected="1" workbookViewId="0">
      <selection activeCell="D27" sqref="D27"/>
    </sheetView>
  </sheetViews>
  <sheetFormatPr defaultRowHeight="15" x14ac:dyDescent="0.25"/>
  <cols>
    <col min="1" max="1" width="43.42578125" customWidth="1"/>
    <col min="2" max="2" width="11.42578125" customWidth="1"/>
    <col min="3" max="3" width="11.7109375" customWidth="1"/>
    <col min="257" max="257" width="47.7109375" customWidth="1"/>
    <col min="258" max="258" width="17.5703125" customWidth="1"/>
    <col min="259" max="259" width="15.140625" customWidth="1"/>
    <col min="513" max="513" width="47.7109375" customWidth="1"/>
    <col min="514" max="514" width="17.5703125" customWidth="1"/>
    <col min="515" max="515" width="15.140625" customWidth="1"/>
    <col min="769" max="769" width="47.7109375" customWidth="1"/>
    <col min="770" max="770" width="17.5703125" customWidth="1"/>
    <col min="771" max="771" width="15.140625" customWidth="1"/>
    <col min="1025" max="1025" width="47.7109375" customWidth="1"/>
    <col min="1026" max="1026" width="17.5703125" customWidth="1"/>
    <col min="1027" max="1027" width="15.140625" customWidth="1"/>
    <col min="1281" max="1281" width="47.7109375" customWidth="1"/>
    <col min="1282" max="1282" width="17.5703125" customWidth="1"/>
    <col min="1283" max="1283" width="15.140625" customWidth="1"/>
    <col min="1537" max="1537" width="47.7109375" customWidth="1"/>
    <col min="1538" max="1538" width="17.5703125" customWidth="1"/>
    <col min="1539" max="1539" width="15.140625" customWidth="1"/>
    <col min="1793" max="1793" width="47.7109375" customWidth="1"/>
    <col min="1794" max="1794" width="17.5703125" customWidth="1"/>
    <col min="1795" max="1795" width="15.140625" customWidth="1"/>
    <col min="2049" max="2049" width="47.7109375" customWidth="1"/>
    <col min="2050" max="2050" width="17.5703125" customWidth="1"/>
    <col min="2051" max="2051" width="15.140625" customWidth="1"/>
    <col min="2305" max="2305" width="47.7109375" customWidth="1"/>
    <col min="2306" max="2306" width="17.5703125" customWidth="1"/>
    <col min="2307" max="2307" width="15.140625" customWidth="1"/>
    <col min="2561" max="2561" width="47.7109375" customWidth="1"/>
    <col min="2562" max="2562" width="17.5703125" customWidth="1"/>
    <col min="2563" max="2563" width="15.140625" customWidth="1"/>
    <col min="2817" max="2817" width="47.7109375" customWidth="1"/>
    <col min="2818" max="2818" width="17.5703125" customWidth="1"/>
    <col min="2819" max="2819" width="15.140625" customWidth="1"/>
    <col min="3073" max="3073" width="47.7109375" customWidth="1"/>
    <col min="3074" max="3074" width="17.5703125" customWidth="1"/>
    <col min="3075" max="3075" width="15.140625" customWidth="1"/>
    <col min="3329" max="3329" width="47.7109375" customWidth="1"/>
    <col min="3330" max="3330" width="17.5703125" customWidth="1"/>
    <col min="3331" max="3331" width="15.140625" customWidth="1"/>
    <col min="3585" max="3585" width="47.7109375" customWidth="1"/>
    <col min="3586" max="3586" width="17.5703125" customWidth="1"/>
    <col min="3587" max="3587" width="15.140625" customWidth="1"/>
    <col min="3841" max="3841" width="47.7109375" customWidth="1"/>
    <col min="3842" max="3842" width="17.5703125" customWidth="1"/>
    <col min="3843" max="3843" width="15.140625" customWidth="1"/>
    <col min="4097" max="4097" width="47.7109375" customWidth="1"/>
    <col min="4098" max="4098" width="17.5703125" customWidth="1"/>
    <col min="4099" max="4099" width="15.140625" customWidth="1"/>
    <col min="4353" max="4353" width="47.7109375" customWidth="1"/>
    <col min="4354" max="4354" width="17.5703125" customWidth="1"/>
    <col min="4355" max="4355" width="15.140625" customWidth="1"/>
    <col min="4609" max="4609" width="47.7109375" customWidth="1"/>
    <col min="4610" max="4610" width="17.5703125" customWidth="1"/>
    <col min="4611" max="4611" width="15.140625" customWidth="1"/>
    <col min="4865" max="4865" width="47.7109375" customWidth="1"/>
    <col min="4866" max="4866" width="17.5703125" customWidth="1"/>
    <col min="4867" max="4867" width="15.140625" customWidth="1"/>
    <col min="5121" max="5121" width="47.7109375" customWidth="1"/>
    <col min="5122" max="5122" width="17.5703125" customWidth="1"/>
    <col min="5123" max="5123" width="15.140625" customWidth="1"/>
    <col min="5377" max="5377" width="47.7109375" customWidth="1"/>
    <col min="5378" max="5378" width="17.5703125" customWidth="1"/>
    <col min="5379" max="5379" width="15.140625" customWidth="1"/>
    <col min="5633" max="5633" width="47.7109375" customWidth="1"/>
    <col min="5634" max="5634" width="17.5703125" customWidth="1"/>
    <col min="5635" max="5635" width="15.140625" customWidth="1"/>
    <col min="5889" max="5889" width="47.7109375" customWidth="1"/>
    <col min="5890" max="5890" width="17.5703125" customWidth="1"/>
    <col min="5891" max="5891" width="15.140625" customWidth="1"/>
    <col min="6145" max="6145" width="47.7109375" customWidth="1"/>
    <col min="6146" max="6146" width="17.5703125" customWidth="1"/>
    <col min="6147" max="6147" width="15.140625" customWidth="1"/>
    <col min="6401" max="6401" width="47.7109375" customWidth="1"/>
    <col min="6402" max="6402" width="17.5703125" customWidth="1"/>
    <col min="6403" max="6403" width="15.140625" customWidth="1"/>
    <col min="6657" max="6657" width="47.7109375" customWidth="1"/>
    <col min="6658" max="6658" width="17.5703125" customWidth="1"/>
    <col min="6659" max="6659" width="15.140625" customWidth="1"/>
    <col min="6913" max="6913" width="47.7109375" customWidth="1"/>
    <col min="6914" max="6914" width="17.5703125" customWidth="1"/>
    <col min="6915" max="6915" width="15.140625" customWidth="1"/>
    <col min="7169" max="7169" width="47.7109375" customWidth="1"/>
    <col min="7170" max="7170" width="17.5703125" customWidth="1"/>
    <col min="7171" max="7171" width="15.140625" customWidth="1"/>
    <col min="7425" max="7425" width="47.7109375" customWidth="1"/>
    <col min="7426" max="7426" width="17.5703125" customWidth="1"/>
    <col min="7427" max="7427" width="15.140625" customWidth="1"/>
    <col min="7681" max="7681" width="47.7109375" customWidth="1"/>
    <col min="7682" max="7682" width="17.5703125" customWidth="1"/>
    <col min="7683" max="7683" width="15.140625" customWidth="1"/>
    <col min="7937" max="7937" width="47.7109375" customWidth="1"/>
    <col min="7938" max="7938" width="17.5703125" customWidth="1"/>
    <col min="7939" max="7939" width="15.140625" customWidth="1"/>
    <col min="8193" max="8193" width="47.7109375" customWidth="1"/>
    <col min="8194" max="8194" width="17.5703125" customWidth="1"/>
    <col min="8195" max="8195" width="15.140625" customWidth="1"/>
    <col min="8449" max="8449" width="47.7109375" customWidth="1"/>
    <col min="8450" max="8450" width="17.5703125" customWidth="1"/>
    <col min="8451" max="8451" width="15.140625" customWidth="1"/>
    <col min="8705" max="8705" width="47.7109375" customWidth="1"/>
    <col min="8706" max="8706" width="17.5703125" customWidth="1"/>
    <col min="8707" max="8707" width="15.140625" customWidth="1"/>
    <col min="8961" max="8961" width="47.7109375" customWidth="1"/>
    <col min="8962" max="8962" width="17.5703125" customWidth="1"/>
    <col min="8963" max="8963" width="15.140625" customWidth="1"/>
    <col min="9217" max="9217" width="47.7109375" customWidth="1"/>
    <col min="9218" max="9218" width="17.5703125" customWidth="1"/>
    <col min="9219" max="9219" width="15.140625" customWidth="1"/>
    <col min="9473" max="9473" width="47.7109375" customWidth="1"/>
    <col min="9474" max="9474" width="17.5703125" customWidth="1"/>
    <col min="9475" max="9475" width="15.140625" customWidth="1"/>
    <col min="9729" max="9729" width="47.7109375" customWidth="1"/>
    <col min="9730" max="9730" width="17.5703125" customWidth="1"/>
    <col min="9731" max="9731" width="15.140625" customWidth="1"/>
    <col min="9985" max="9985" width="47.7109375" customWidth="1"/>
    <col min="9986" max="9986" width="17.5703125" customWidth="1"/>
    <col min="9987" max="9987" width="15.140625" customWidth="1"/>
    <col min="10241" max="10241" width="47.7109375" customWidth="1"/>
    <col min="10242" max="10242" width="17.5703125" customWidth="1"/>
    <col min="10243" max="10243" width="15.140625" customWidth="1"/>
    <col min="10497" max="10497" width="47.7109375" customWidth="1"/>
    <col min="10498" max="10498" width="17.5703125" customWidth="1"/>
    <col min="10499" max="10499" width="15.140625" customWidth="1"/>
    <col min="10753" max="10753" width="47.7109375" customWidth="1"/>
    <col min="10754" max="10754" width="17.5703125" customWidth="1"/>
    <col min="10755" max="10755" width="15.140625" customWidth="1"/>
    <col min="11009" max="11009" width="47.7109375" customWidth="1"/>
    <col min="11010" max="11010" width="17.5703125" customWidth="1"/>
    <col min="11011" max="11011" width="15.140625" customWidth="1"/>
    <col min="11265" max="11265" width="47.7109375" customWidth="1"/>
    <col min="11266" max="11266" width="17.5703125" customWidth="1"/>
    <col min="11267" max="11267" width="15.140625" customWidth="1"/>
    <col min="11521" max="11521" width="47.7109375" customWidth="1"/>
    <col min="11522" max="11522" width="17.5703125" customWidth="1"/>
    <col min="11523" max="11523" width="15.140625" customWidth="1"/>
    <col min="11777" max="11777" width="47.7109375" customWidth="1"/>
    <col min="11778" max="11778" width="17.5703125" customWidth="1"/>
    <col min="11779" max="11779" width="15.140625" customWidth="1"/>
    <col min="12033" max="12033" width="47.7109375" customWidth="1"/>
    <col min="12034" max="12034" width="17.5703125" customWidth="1"/>
    <col min="12035" max="12035" width="15.140625" customWidth="1"/>
    <col min="12289" max="12289" width="47.7109375" customWidth="1"/>
    <col min="12290" max="12290" width="17.5703125" customWidth="1"/>
    <col min="12291" max="12291" width="15.140625" customWidth="1"/>
    <col min="12545" max="12545" width="47.7109375" customWidth="1"/>
    <col min="12546" max="12546" width="17.5703125" customWidth="1"/>
    <col min="12547" max="12547" width="15.140625" customWidth="1"/>
    <col min="12801" max="12801" width="47.7109375" customWidth="1"/>
    <col min="12802" max="12802" width="17.5703125" customWidth="1"/>
    <col min="12803" max="12803" width="15.140625" customWidth="1"/>
    <col min="13057" max="13057" width="47.7109375" customWidth="1"/>
    <col min="13058" max="13058" width="17.5703125" customWidth="1"/>
    <col min="13059" max="13059" width="15.140625" customWidth="1"/>
    <col min="13313" max="13313" width="47.7109375" customWidth="1"/>
    <col min="13314" max="13314" width="17.5703125" customWidth="1"/>
    <col min="13315" max="13315" width="15.140625" customWidth="1"/>
    <col min="13569" max="13569" width="47.7109375" customWidth="1"/>
    <col min="13570" max="13570" width="17.5703125" customWidth="1"/>
    <col min="13571" max="13571" width="15.140625" customWidth="1"/>
    <col min="13825" max="13825" width="47.7109375" customWidth="1"/>
    <col min="13826" max="13826" width="17.5703125" customWidth="1"/>
    <col min="13827" max="13827" width="15.140625" customWidth="1"/>
    <col min="14081" max="14081" width="47.7109375" customWidth="1"/>
    <col min="14082" max="14082" width="17.5703125" customWidth="1"/>
    <col min="14083" max="14083" width="15.140625" customWidth="1"/>
    <col min="14337" max="14337" width="47.7109375" customWidth="1"/>
    <col min="14338" max="14338" width="17.5703125" customWidth="1"/>
    <col min="14339" max="14339" width="15.140625" customWidth="1"/>
    <col min="14593" max="14593" width="47.7109375" customWidth="1"/>
    <col min="14594" max="14594" width="17.5703125" customWidth="1"/>
    <col min="14595" max="14595" width="15.140625" customWidth="1"/>
    <col min="14849" max="14849" width="47.7109375" customWidth="1"/>
    <col min="14850" max="14850" width="17.5703125" customWidth="1"/>
    <col min="14851" max="14851" width="15.140625" customWidth="1"/>
    <col min="15105" max="15105" width="47.7109375" customWidth="1"/>
    <col min="15106" max="15106" width="17.5703125" customWidth="1"/>
    <col min="15107" max="15107" width="15.140625" customWidth="1"/>
    <col min="15361" max="15361" width="47.7109375" customWidth="1"/>
    <col min="15362" max="15362" width="17.5703125" customWidth="1"/>
    <col min="15363" max="15363" width="15.140625" customWidth="1"/>
    <col min="15617" max="15617" width="47.7109375" customWidth="1"/>
    <col min="15618" max="15618" width="17.5703125" customWidth="1"/>
    <col min="15619" max="15619" width="15.140625" customWidth="1"/>
    <col min="15873" max="15873" width="47.7109375" customWidth="1"/>
    <col min="15874" max="15874" width="17.5703125" customWidth="1"/>
    <col min="15875" max="15875" width="15.140625" customWidth="1"/>
    <col min="16129" max="16129" width="47.7109375" customWidth="1"/>
    <col min="16130" max="16130" width="17.5703125" customWidth="1"/>
    <col min="16131" max="16131" width="15.140625" customWidth="1"/>
  </cols>
  <sheetData>
    <row r="1" spans="1:5" ht="15.75" x14ac:dyDescent="0.25">
      <c r="A1" s="110" t="s">
        <v>283</v>
      </c>
      <c r="B1" s="110"/>
      <c r="C1" s="110"/>
      <c r="D1" s="110"/>
      <c r="E1" t="s">
        <v>302</v>
      </c>
    </row>
    <row r="2" spans="1:5" ht="15.75" x14ac:dyDescent="0.25">
      <c r="A2" s="112" t="s">
        <v>284</v>
      </c>
      <c r="B2" s="112"/>
      <c r="C2" s="112"/>
      <c r="D2" s="112"/>
    </row>
    <row r="3" spans="1:5" ht="15.75" thickBot="1" x14ac:dyDescent="0.3">
      <c r="A3" s="111"/>
      <c r="B3" s="111"/>
    </row>
    <row r="4" spans="1:5" s="79" customFormat="1" ht="16.5" thickBot="1" x14ac:dyDescent="0.3">
      <c r="A4" s="80" t="s">
        <v>1</v>
      </c>
      <c r="B4" s="81" t="s">
        <v>248</v>
      </c>
      <c r="C4" s="82" t="s">
        <v>249</v>
      </c>
      <c r="D4" s="83" t="s">
        <v>4</v>
      </c>
      <c r="E4" s="84" t="s">
        <v>141</v>
      </c>
    </row>
    <row r="5" spans="1:5" ht="15.75" x14ac:dyDescent="0.25">
      <c r="A5" s="69"/>
      <c r="B5" s="70"/>
      <c r="C5" s="71"/>
      <c r="D5" s="85"/>
      <c r="E5" s="86"/>
    </row>
    <row r="6" spans="1:5" ht="15.75" x14ac:dyDescent="0.25">
      <c r="A6" s="64" t="s">
        <v>250</v>
      </c>
      <c r="B6" s="65">
        <f>(B7+B8+B9+B10+B11+B21+B20)</f>
        <v>170525</v>
      </c>
      <c r="C6" s="65">
        <f>(C7+C8+C9+C10+C11+C21+C20+C12+C13+C14)</f>
        <v>196966</v>
      </c>
      <c r="D6" s="65">
        <f>(D7+D8+D9+D10+D11+D21+D20+D12+D13+D14+D15+D16+D17+D18+D19)</f>
        <v>139104</v>
      </c>
      <c r="E6" s="94">
        <f>(D6/C6)</f>
        <v>0.70623356315303154</v>
      </c>
    </row>
    <row r="7" spans="1:5" ht="15.75" x14ac:dyDescent="0.25">
      <c r="A7" s="72" t="s">
        <v>285</v>
      </c>
      <c r="B7" s="73">
        <v>50000</v>
      </c>
      <c r="C7" s="74">
        <v>37442</v>
      </c>
      <c r="D7" s="68">
        <v>38759</v>
      </c>
      <c r="E7" s="94">
        <f t="shared" ref="E7:E21" si="0">(D7/C7)</f>
        <v>1.0351744030767587</v>
      </c>
    </row>
    <row r="8" spans="1:5" ht="15.75" x14ac:dyDescent="0.25">
      <c r="A8" s="75" t="s">
        <v>286</v>
      </c>
      <c r="B8" s="76">
        <v>2000</v>
      </c>
      <c r="C8" s="76">
        <v>2000</v>
      </c>
      <c r="D8" s="68"/>
      <c r="E8" s="94">
        <f t="shared" si="0"/>
        <v>0</v>
      </c>
    </row>
    <row r="9" spans="1:5" ht="15.75" x14ac:dyDescent="0.25">
      <c r="A9" s="75" t="s">
        <v>287</v>
      </c>
      <c r="B9" s="76">
        <v>50000</v>
      </c>
      <c r="C9" s="76">
        <v>50000</v>
      </c>
      <c r="D9" s="68"/>
      <c r="E9" s="94">
        <f t="shared" si="0"/>
        <v>0</v>
      </c>
    </row>
    <row r="10" spans="1:5" ht="15.75" x14ac:dyDescent="0.25">
      <c r="A10" s="75" t="s">
        <v>288</v>
      </c>
      <c r="B10" s="76">
        <v>7000</v>
      </c>
      <c r="C10" s="76">
        <v>7000</v>
      </c>
      <c r="D10" s="68"/>
      <c r="E10" s="94">
        <f t="shared" si="0"/>
        <v>0</v>
      </c>
    </row>
    <row r="11" spans="1:5" ht="15.75" x14ac:dyDescent="0.25">
      <c r="A11" s="72" t="s">
        <v>289</v>
      </c>
      <c r="B11" s="73">
        <v>47525</v>
      </c>
      <c r="C11" s="73">
        <v>49453</v>
      </c>
      <c r="D11" s="68">
        <v>47345</v>
      </c>
      <c r="E11" s="94">
        <f t="shared" si="0"/>
        <v>0.95737366792712275</v>
      </c>
    </row>
    <row r="12" spans="1:5" ht="15.75" x14ac:dyDescent="0.25">
      <c r="A12" s="72" t="s">
        <v>255</v>
      </c>
      <c r="B12" s="73"/>
      <c r="C12" s="73">
        <v>6853</v>
      </c>
      <c r="D12" s="68">
        <v>6852</v>
      </c>
      <c r="E12" s="94">
        <f t="shared" si="0"/>
        <v>0.99985407850576391</v>
      </c>
    </row>
    <row r="13" spans="1:5" ht="31.5" x14ac:dyDescent="0.25">
      <c r="A13" s="77" t="s">
        <v>253</v>
      </c>
      <c r="B13" s="73"/>
      <c r="C13" s="73">
        <v>30098</v>
      </c>
      <c r="D13" s="68">
        <v>30098</v>
      </c>
      <c r="E13" s="94">
        <f t="shared" si="0"/>
        <v>1</v>
      </c>
    </row>
    <row r="14" spans="1:5" ht="15.75" x14ac:dyDescent="0.25">
      <c r="A14" s="72" t="s">
        <v>290</v>
      </c>
      <c r="B14" s="73"/>
      <c r="C14" s="73">
        <v>120</v>
      </c>
      <c r="D14" s="68">
        <v>120</v>
      </c>
      <c r="E14" s="94">
        <f t="shared" si="0"/>
        <v>1</v>
      </c>
    </row>
    <row r="15" spans="1:5" ht="15.75" x14ac:dyDescent="0.25">
      <c r="A15" s="72" t="s">
        <v>296</v>
      </c>
      <c r="B15" s="73"/>
      <c r="C15" s="73"/>
      <c r="D15" s="68">
        <v>360</v>
      </c>
      <c r="E15" s="94"/>
    </row>
    <row r="16" spans="1:5" ht="15.75" x14ac:dyDescent="0.25">
      <c r="A16" s="72" t="s">
        <v>297</v>
      </c>
      <c r="B16" s="73"/>
      <c r="C16" s="73"/>
      <c r="D16" s="68">
        <v>9277</v>
      </c>
      <c r="E16" s="94"/>
    </row>
    <row r="17" spans="1:5" ht="15.75" x14ac:dyDescent="0.25">
      <c r="A17" s="72" t="s">
        <v>298</v>
      </c>
      <c r="B17" s="73"/>
      <c r="C17" s="73"/>
      <c r="D17" s="68">
        <v>3400</v>
      </c>
      <c r="E17" s="94"/>
    </row>
    <row r="18" spans="1:5" ht="15.75" x14ac:dyDescent="0.25">
      <c r="A18" s="72" t="s">
        <v>299</v>
      </c>
      <c r="B18" s="73"/>
      <c r="C18" s="73"/>
      <c r="D18" s="68">
        <v>2823</v>
      </c>
      <c r="E18" s="94"/>
    </row>
    <row r="19" spans="1:5" ht="15.75" x14ac:dyDescent="0.25">
      <c r="A19" s="72" t="s">
        <v>300</v>
      </c>
      <c r="B19" s="73"/>
      <c r="C19" s="73"/>
      <c r="D19" s="68">
        <v>70</v>
      </c>
      <c r="E19" s="94"/>
    </row>
    <row r="20" spans="1:5" ht="15.75" x14ac:dyDescent="0.25">
      <c r="A20" s="72" t="s">
        <v>291</v>
      </c>
      <c r="B20" s="73">
        <v>11000</v>
      </c>
      <c r="C20" s="73">
        <v>11000</v>
      </c>
      <c r="D20" s="68"/>
      <c r="E20" s="94">
        <f t="shared" si="0"/>
        <v>0</v>
      </c>
    </row>
    <row r="21" spans="1:5" ht="15.75" x14ac:dyDescent="0.25">
      <c r="A21" s="72" t="s">
        <v>292</v>
      </c>
      <c r="B21" s="73">
        <v>3000</v>
      </c>
      <c r="C21" s="73">
        <v>3000</v>
      </c>
      <c r="D21" s="68"/>
      <c r="E21" s="94">
        <f t="shared" si="0"/>
        <v>0</v>
      </c>
    </row>
    <row r="22" spans="1:5" ht="15.75" x14ac:dyDescent="0.25">
      <c r="A22" s="78"/>
      <c r="B22" s="88"/>
      <c r="C22" s="74"/>
      <c r="D22" s="68"/>
      <c r="E22" s="87"/>
    </row>
    <row r="23" spans="1:5" ht="15.75" x14ac:dyDescent="0.25">
      <c r="A23" s="64" t="s">
        <v>293</v>
      </c>
      <c r="B23" s="65">
        <v>0</v>
      </c>
      <c r="C23" s="74">
        <v>0</v>
      </c>
      <c r="D23" s="68">
        <v>0</v>
      </c>
      <c r="E23" s="87"/>
    </row>
    <row r="24" spans="1:5" ht="15.75" x14ac:dyDescent="0.25">
      <c r="A24" s="64"/>
      <c r="B24" s="65"/>
      <c r="C24" s="74"/>
      <c r="D24" s="68"/>
      <c r="E24" s="87"/>
    </row>
    <row r="25" spans="1:5" ht="15.75" x14ac:dyDescent="0.25">
      <c r="A25" s="75"/>
      <c r="B25" s="76"/>
      <c r="C25" s="74"/>
      <c r="D25" s="68"/>
      <c r="E25" s="87"/>
    </row>
    <row r="26" spans="1:5" ht="15.75" x14ac:dyDescent="0.25">
      <c r="A26" s="64" t="s">
        <v>294</v>
      </c>
      <c r="B26" s="65">
        <v>0</v>
      </c>
      <c r="C26" s="74">
        <v>0</v>
      </c>
      <c r="D26" s="68">
        <v>0</v>
      </c>
      <c r="E26" s="87"/>
    </row>
    <row r="27" spans="1:5" ht="15.75" x14ac:dyDescent="0.25">
      <c r="A27" s="75"/>
      <c r="B27" s="76"/>
      <c r="C27" s="74"/>
      <c r="D27" s="68"/>
      <c r="E27" s="87"/>
    </row>
    <row r="28" spans="1:5" ht="15.75" x14ac:dyDescent="0.25">
      <c r="A28" s="75"/>
      <c r="B28" s="76"/>
      <c r="C28" s="74"/>
      <c r="D28" s="68"/>
      <c r="E28" s="87"/>
    </row>
    <row r="29" spans="1:5" ht="15.75" x14ac:dyDescent="0.25">
      <c r="A29" s="75"/>
      <c r="B29" s="76"/>
      <c r="C29" s="74"/>
      <c r="D29" s="68"/>
      <c r="E29" s="87"/>
    </row>
    <row r="30" spans="1:5" ht="15.75" x14ac:dyDescent="0.25">
      <c r="A30" s="75"/>
      <c r="B30" s="76"/>
      <c r="C30" s="74"/>
      <c r="D30" s="68"/>
      <c r="E30" s="87"/>
    </row>
    <row r="31" spans="1:5" ht="15.75" x14ac:dyDescent="0.25">
      <c r="A31" s="75"/>
      <c r="B31" s="76"/>
      <c r="C31" s="74"/>
      <c r="D31" s="68"/>
      <c r="E31" s="87"/>
    </row>
    <row r="32" spans="1:5" ht="15.75" x14ac:dyDescent="0.25">
      <c r="A32" s="75"/>
      <c r="B32" s="76"/>
      <c r="C32" s="74"/>
      <c r="D32" s="68"/>
      <c r="E32" s="87"/>
    </row>
    <row r="33" spans="1:5" ht="15.75" x14ac:dyDescent="0.25">
      <c r="A33" s="75"/>
      <c r="B33" s="76"/>
      <c r="C33" s="74"/>
      <c r="D33" s="68"/>
      <c r="E33" s="87"/>
    </row>
    <row r="34" spans="1:5" ht="15.75" x14ac:dyDescent="0.25">
      <c r="A34" s="64"/>
      <c r="B34" s="65"/>
      <c r="C34" s="74"/>
      <c r="D34" s="68"/>
      <c r="E34" s="87"/>
    </row>
    <row r="35" spans="1:5" ht="15.75" x14ac:dyDescent="0.25">
      <c r="A35" s="75"/>
      <c r="B35" s="76"/>
      <c r="C35" s="74"/>
      <c r="D35" s="68"/>
      <c r="E35" s="87"/>
    </row>
    <row r="36" spans="1:5" ht="15.75" x14ac:dyDescent="0.25">
      <c r="A36" s="75"/>
      <c r="B36" s="76"/>
      <c r="C36" s="74"/>
      <c r="D36" s="68"/>
      <c r="E36" s="87"/>
    </row>
    <row r="37" spans="1:5" ht="15.75" x14ac:dyDescent="0.25">
      <c r="A37" s="75"/>
      <c r="B37" s="76"/>
      <c r="C37" s="74"/>
      <c r="D37" s="68"/>
      <c r="E37" s="87"/>
    </row>
    <row r="38" spans="1:5" ht="15.75" x14ac:dyDescent="0.25">
      <c r="A38" s="75"/>
      <c r="B38" s="76"/>
      <c r="C38" s="74"/>
      <c r="D38" s="68"/>
      <c r="E38" s="87"/>
    </row>
    <row r="39" spans="1:5" ht="15.75" x14ac:dyDescent="0.25">
      <c r="A39" s="75"/>
      <c r="B39" s="76"/>
      <c r="C39" s="74"/>
      <c r="D39" s="68"/>
      <c r="E39" s="87"/>
    </row>
    <row r="40" spans="1:5" ht="15.75" x14ac:dyDescent="0.25">
      <c r="A40" s="75"/>
      <c r="B40" s="76"/>
      <c r="C40" s="74"/>
      <c r="D40" s="68"/>
      <c r="E40" s="87"/>
    </row>
    <row r="41" spans="1:5" ht="15" customHeight="1" thickBot="1" x14ac:dyDescent="0.3">
      <c r="A41" s="89"/>
      <c r="B41" s="90"/>
      <c r="C41" s="91"/>
      <c r="D41" s="92"/>
      <c r="E41" s="93"/>
    </row>
    <row r="42" spans="1:5" ht="16.5" thickBot="1" x14ac:dyDescent="0.3">
      <c r="A42" s="66" t="s">
        <v>295</v>
      </c>
      <c r="B42" s="67">
        <f>(B6+B23+B26)</f>
        <v>170525</v>
      </c>
      <c r="C42" s="67">
        <f t="shared" ref="C42:D42" si="1">(C6+C23+C26)</f>
        <v>196966</v>
      </c>
      <c r="D42" s="67">
        <f t="shared" si="1"/>
        <v>139104</v>
      </c>
      <c r="E42" s="95">
        <f>(D42/C42)</f>
        <v>0.70623356315303154</v>
      </c>
    </row>
  </sheetData>
  <mergeCells count="3">
    <mergeCell ref="A3:B3"/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672C-98A2-4C88-8698-9414877299E9}">
  <dimension ref="A1:F44"/>
  <sheetViews>
    <sheetView topLeftCell="A16" zoomScaleNormal="100" workbookViewId="0">
      <selection activeCell="J6" sqref="J6"/>
    </sheetView>
  </sheetViews>
  <sheetFormatPr defaultRowHeight="15" x14ac:dyDescent="0.25"/>
  <cols>
    <col min="1" max="1" width="5.85546875" customWidth="1"/>
    <col min="2" max="2" width="41" customWidth="1"/>
    <col min="3" max="3" width="13.28515625" customWidth="1"/>
    <col min="4" max="4" width="15.42578125" customWidth="1"/>
    <col min="5" max="5" width="10.85546875" customWidth="1"/>
    <col min="6" max="6" width="8.42578125" customWidth="1"/>
  </cols>
  <sheetData>
    <row r="1" spans="1:6" ht="15.75" thickBot="1" x14ac:dyDescent="0.3">
      <c r="A1" s="108" t="s">
        <v>239</v>
      </c>
      <c r="B1" s="109"/>
      <c r="C1" s="109"/>
      <c r="D1" s="109"/>
      <c r="E1" s="109"/>
      <c r="F1" t="s">
        <v>240</v>
      </c>
    </row>
    <row r="2" spans="1:6" s="47" customFormat="1" ht="32.25" thickBot="1" x14ac:dyDescent="0.3">
      <c r="A2" s="44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6" t="s">
        <v>141</v>
      </c>
    </row>
    <row r="3" spans="1:6" x14ac:dyDescent="0.25">
      <c r="A3" s="27" t="s">
        <v>5</v>
      </c>
      <c r="B3" s="43" t="s">
        <v>6</v>
      </c>
      <c r="C3" s="29">
        <v>71920000</v>
      </c>
      <c r="D3" s="29">
        <v>71420000</v>
      </c>
      <c r="E3" s="29">
        <v>31825706</v>
      </c>
      <c r="F3" s="30">
        <f>(E3/D3)</f>
        <v>0.44561335760291237</v>
      </c>
    </row>
    <row r="4" spans="1:6" x14ac:dyDescent="0.25">
      <c r="A4" s="22" t="s">
        <v>7</v>
      </c>
      <c r="B4" s="37" t="s">
        <v>8</v>
      </c>
      <c r="C4" s="24">
        <v>6000000</v>
      </c>
      <c r="D4" s="24">
        <v>6475993</v>
      </c>
      <c r="E4" s="24">
        <v>1791260</v>
      </c>
      <c r="F4" s="6">
        <f t="shared" ref="F4:F44" si="0">(E4/D4)</f>
        <v>0.27660005191481829</v>
      </c>
    </row>
    <row r="5" spans="1:6" x14ac:dyDescent="0.25">
      <c r="A5" s="22" t="s">
        <v>9</v>
      </c>
      <c r="B5" s="37" t="s">
        <v>10</v>
      </c>
      <c r="C5" s="24">
        <v>4750000</v>
      </c>
      <c r="D5" s="24">
        <v>4745000</v>
      </c>
      <c r="E5" s="24">
        <v>4300000</v>
      </c>
      <c r="F5" s="6">
        <f t="shared" si="0"/>
        <v>0.90621707060063228</v>
      </c>
    </row>
    <row r="6" spans="1:6" x14ac:dyDescent="0.25">
      <c r="A6" s="22" t="s">
        <v>154</v>
      </c>
      <c r="B6" s="37" t="s">
        <v>238</v>
      </c>
      <c r="C6" s="24">
        <v>0</v>
      </c>
      <c r="D6" s="24">
        <v>20000</v>
      </c>
      <c r="E6" s="24">
        <v>17060</v>
      </c>
      <c r="F6" s="6">
        <f t="shared" si="0"/>
        <v>0.85299999999999998</v>
      </c>
    </row>
    <row r="7" spans="1:6" x14ac:dyDescent="0.25">
      <c r="A7" s="22" t="s">
        <v>11</v>
      </c>
      <c r="B7" s="37" t="s">
        <v>12</v>
      </c>
      <c r="C7" s="24">
        <v>900000</v>
      </c>
      <c r="D7" s="24">
        <v>885000</v>
      </c>
      <c r="E7" s="24">
        <v>102600</v>
      </c>
      <c r="F7" s="6">
        <f t="shared" si="0"/>
        <v>0.11593220338983051</v>
      </c>
    </row>
    <row r="8" spans="1:6" x14ac:dyDescent="0.25">
      <c r="A8" s="22" t="s">
        <v>13</v>
      </c>
      <c r="B8" s="37" t="s">
        <v>14</v>
      </c>
      <c r="C8" s="24">
        <v>276000</v>
      </c>
      <c r="D8" s="24">
        <v>276000</v>
      </c>
      <c r="E8" s="24">
        <v>10588</v>
      </c>
      <c r="F8" s="6">
        <f t="shared" si="0"/>
        <v>3.8362318840579709E-2</v>
      </c>
    </row>
    <row r="9" spans="1:6" ht="26.25" x14ac:dyDescent="0.25">
      <c r="A9" s="22" t="s">
        <v>15</v>
      </c>
      <c r="B9" s="37" t="s">
        <v>16</v>
      </c>
      <c r="C9" s="24">
        <v>0</v>
      </c>
      <c r="D9" s="24">
        <v>1505000</v>
      </c>
      <c r="E9" s="24">
        <v>584287</v>
      </c>
      <c r="F9" s="6">
        <f t="shared" si="0"/>
        <v>0.38823056478405316</v>
      </c>
    </row>
    <row r="10" spans="1:6" ht="26.25" x14ac:dyDescent="0.25">
      <c r="A10" s="22" t="s">
        <v>17</v>
      </c>
      <c r="B10" s="37" t="s">
        <v>18</v>
      </c>
      <c r="C10" s="24">
        <v>83846000</v>
      </c>
      <c r="D10" s="24">
        <v>85326993</v>
      </c>
      <c r="E10" s="24">
        <v>38631501</v>
      </c>
      <c r="F10" s="6">
        <f t="shared" si="0"/>
        <v>0.45274654176551143</v>
      </c>
    </row>
    <row r="11" spans="1:6" ht="39" x14ac:dyDescent="0.25">
      <c r="A11" s="22" t="s">
        <v>21</v>
      </c>
      <c r="B11" s="37" t="s">
        <v>22</v>
      </c>
      <c r="C11" s="24">
        <v>1000000</v>
      </c>
      <c r="D11" s="24">
        <v>1000000</v>
      </c>
      <c r="E11" s="24">
        <v>20333</v>
      </c>
      <c r="F11" s="6">
        <f t="shared" si="0"/>
        <v>2.0333E-2</v>
      </c>
    </row>
    <row r="12" spans="1:6" x14ac:dyDescent="0.25">
      <c r="A12" s="22" t="s">
        <v>23</v>
      </c>
      <c r="B12" s="37" t="s">
        <v>24</v>
      </c>
      <c r="C12" s="24">
        <v>200000</v>
      </c>
      <c r="D12" s="24">
        <v>1820775</v>
      </c>
      <c r="E12" s="24">
        <v>1459995</v>
      </c>
      <c r="F12" s="6">
        <f t="shared" si="0"/>
        <v>0.80185360629402314</v>
      </c>
    </row>
    <row r="13" spans="1:6" x14ac:dyDescent="0.25">
      <c r="A13" s="22" t="s">
        <v>25</v>
      </c>
      <c r="B13" s="37" t="s">
        <v>26</v>
      </c>
      <c r="C13" s="24">
        <v>1200000</v>
      </c>
      <c r="D13" s="24">
        <v>2820775</v>
      </c>
      <c r="E13" s="24">
        <v>1480328</v>
      </c>
      <c r="F13" s="6">
        <f t="shared" si="0"/>
        <v>0.52479478157598536</v>
      </c>
    </row>
    <row r="14" spans="1:6" x14ac:dyDescent="0.25">
      <c r="A14" s="23" t="s">
        <v>27</v>
      </c>
      <c r="B14" s="38" t="s">
        <v>28</v>
      </c>
      <c r="C14" s="25">
        <v>85046000</v>
      </c>
      <c r="D14" s="25">
        <v>88147768</v>
      </c>
      <c r="E14" s="25">
        <v>40111829</v>
      </c>
      <c r="F14" s="7">
        <f t="shared" si="0"/>
        <v>0.45505212338445145</v>
      </c>
    </row>
    <row r="15" spans="1:6" ht="26.25" x14ac:dyDescent="0.25">
      <c r="A15" s="23" t="s">
        <v>29</v>
      </c>
      <c r="B15" s="38" t="s">
        <v>30</v>
      </c>
      <c r="C15" s="25">
        <v>11799000</v>
      </c>
      <c r="D15" s="25">
        <v>12238679</v>
      </c>
      <c r="E15" s="25">
        <v>6165467</v>
      </c>
      <c r="F15" s="7">
        <f t="shared" si="0"/>
        <v>0.5037689933693007</v>
      </c>
    </row>
    <row r="16" spans="1:6" x14ac:dyDescent="0.25">
      <c r="A16" s="22" t="s">
        <v>31</v>
      </c>
      <c r="B16" s="37" t="s">
        <v>32</v>
      </c>
      <c r="C16" s="24">
        <v>0</v>
      </c>
      <c r="D16" s="24">
        <v>0</v>
      </c>
      <c r="E16" s="24">
        <v>5485966</v>
      </c>
      <c r="F16" s="6"/>
    </row>
    <row r="17" spans="1:6" x14ac:dyDescent="0.25">
      <c r="A17" s="22" t="s">
        <v>33</v>
      </c>
      <c r="B17" s="37" t="s">
        <v>34</v>
      </c>
      <c r="C17" s="24">
        <v>0</v>
      </c>
      <c r="D17" s="24">
        <v>0</v>
      </c>
      <c r="E17" s="24">
        <v>31778</v>
      </c>
      <c r="F17" s="6"/>
    </row>
    <row r="18" spans="1:6" ht="26.25" x14ac:dyDescent="0.25">
      <c r="A18" s="22" t="s">
        <v>37</v>
      </c>
      <c r="B18" s="37" t="s">
        <v>38</v>
      </c>
      <c r="C18" s="24">
        <v>0</v>
      </c>
      <c r="D18" s="24">
        <v>0</v>
      </c>
      <c r="E18" s="24">
        <v>647723</v>
      </c>
      <c r="F18" s="6"/>
    </row>
    <row r="19" spans="1:6" x14ac:dyDescent="0.25">
      <c r="A19" s="22" t="s">
        <v>39</v>
      </c>
      <c r="B19" s="37" t="s">
        <v>40</v>
      </c>
      <c r="C19" s="24">
        <v>100000</v>
      </c>
      <c r="D19" s="24">
        <v>100000</v>
      </c>
      <c r="E19" s="24">
        <v>71910</v>
      </c>
      <c r="F19" s="6">
        <f t="shared" si="0"/>
        <v>0.71909999999999996</v>
      </c>
    </row>
    <row r="20" spans="1:6" x14ac:dyDescent="0.25">
      <c r="A20" s="22" t="s">
        <v>41</v>
      </c>
      <c r="B20" s="37" t="s">
        <v>42</v>
      </c>
      <c r="C20" s="24">
        <v>800000</v>
      </c>
      <c r="D20" s="24">
        <v>1050980</v>
      </c>
      <c r="E20" s="24">
        <v>621736</v>
      </c>
      <c r="F20" s="6">
        <f t="shared" si="0"/>
        <v>0.59157738491693468</v>
      </c>
    </row>
    <row r="21" spans="1:6" x14ac:dyDescent="0.25">
      <c r="A21" s="22" t="s">
        <v>43</v>
      </c>
      <c r="B21" s="37" t="s">
        <v>44</v>
      </c>
      <c r="C21" s="24">
        <v>900000</v>
      </c>
      <c r="D21" s="24">
        <v>1150980</v>
      </c>
      <c r="E21" s="24">
        <v>693646</v>
      </c>
      <c r="F21" s="6">
        <f t="shared" si="0"/>
        <v>0.60265686632261206</v>
      </c>
    </row>
    <row r="22" spans="1:6" x14ac:dyDescent="0.25">
      <c r="A22" s="22" t="s">
        <v>45</v>
      </c>
      <c r="B22" s="37" t="s">
        <v>46</v>
      </c>
      <c r="C22" s="24">
        <v>1200000</v>
      </c>
      <c r="D22" s="24">
        <v>1200000</v>
      </c>
      <c r="E22" s="24">
        <v>363999</v>
      </c>
      <c r="F22" s="6">
        <f t="shared" si="0"/>
        <v>0.3033325</v>
      </c>
    </row>
    <row r="23" spans="1:6" x14ac:dyDescent="0.25">
      <c r="A23" s="22" t="s">
        <v>47</v>
      </c>
      <c r="B23" s="37" t="s">
        <v>48</v>
      </c>
      <c r="C23" s="24">
        <v>100000</v>
      </c>
      <c r="D23" s="24">
        <v>100000</v>
      </c>
      <c r="E23" s="24">
        <v>33099</v>
      </c>
      <c r="F23" s="6">
        <f t="shared" si="0"/>
        <v>0.33099000000000001</v>
      </c>
    </row>
    <row r="24" spans="1:6" x14ac:dyDescent="0.25">
      <c r="A24" s="22" t="s">
        <v>49</v>
      </c>
      <c r="B24" s="37" t="s">
        <v>50</v>
      </c>
      <c r="C24" s="24">
        <v>1300000</v>
      </c>
      <c r="D24" s="24">
        <v>1300000</v>
      </c>
      <c r="E24" s="24">
        <v>397098</v>
      </c>
      <c r="F24" s="6">
        <f t="shared" si="0"/>
        <v>0.30546000000000001</v>
      </c>
    </row>
    <row r="25" spans="1:6" x14ac:dyDescent="0.25">
      <c r="A25" s="22" t="s">
        <v>51</v>
      </c>
      <c r="B25" s="37" t="s">
        <v>52</v>
      </c>
      <c r="C25" s="24">
        <v>1200000</v>
      </c>
      <c r="D25" s="24">
        <v>1200000</v>
      </c>
      <c r="E25" s="24">
        <v>251888</v>
      </c>
      <c r="F25" s="6">
        <f t="shared" si="0"/>
        <v>0.20990666666666666</v>
      </c>
    </row>
    <row r="26" spans="1:6" x14ac:dyDescent="0.25">
      <c r="A26" s="22" t="s">
        <v>53</v>
      </c>
      <c r="B26" s="37" t="s">
        <v>54</v>
      </c>
      <c r="C26" s="24">
        <v>1200000</v>
      </c>
      <c r="D26" s="24">
        <v>1200000</v>
      </c>
      <c r="E26" s="24">
        <v>513480</v>
      </c>
      <c r="F26" s="6">
        <f t="shared" si="0"/>
        <v>0.4279</v>
      </c>
    </row>
    <row r="27" spans="1:6" x14ac:dyDescent="0.25">
      <c r="A27" s="22" t="s">
        <v>55</v>
      </c>
      <c r="B27" s="37" t="s">
        <v>56</v>
      </c>
      <c r="C27" s="24">
        <v>500000</v>
      </c>
      <c r="D27" s="24">
        <v>500000</v>
      </c>
      <c r="E27" s="24">
        <v>48905</v>
      </c>
      <c r="F27" s="6">
        <f t="shared" si="0"/>
        <v>9.7809999999999994E-2</v>
      </c>
    </row>
    <row r="28" spans="1:6" x14ac:dyDescent="0.25">
      <c r="A28" s="22" t="s">
        <v>57</v>
      </c>
      <c r="B28" s="37" t="s">
        <v>58</v>
      </c>
      <c r="C28" s="24">
        <v>2900000</v>
      </c>
      <c r="D28" s="24">
        <v>2900000</v>
      </c>
      <c r="E28" s="24">
        <v>814273</v>
      </c>
      <c r="F28" s="6">
        <f t="shared" si="0"/>
        <v>0.28078379310344825</v>
      </c>
    </row>
    <row r="29" spans="1:6" x14ac:dyDescent="0.25">
      <c r="A29" s="22" t="s">
        <v>61</v>
      </c>
      <c r="B29" s="37" t="s">
        <v>62</v>
      </c>
      <c r="C29" s="24">
        <v>240000</v>
      </c>
      <c r="D29" s="24">
        <v>240000</v>
      </c>
      <c r="E29" s="24">
        <v>112800</v>
      </c>
      <c r="F29" s="6">
        <f t="shared" si="0"/>
        <v>0.47</v>
      </c>
    </row>
    <row r="30" spans="1:6" x14ac:dyDescent="0.25">
      <c r="A30" s="22" t="s">
        <v>63</v>
      </c>
      <c r="B30" s="37" t="s">
        <v>64</v>
      </c>
      <c r="C30" s="24">
        <v>100000</v>
      </c>
      <c r="D30" s="24">
        <v>100000</v>
      </c>
      <c r="E30" s="24">
        <v>0</v>
      </c>
      <c r="F30" s="6">
        <f t="shared" si="0"/>
        <v>0</v>
      </c>
    </row>
    <row r="31" spans="1:6" ht="26.25" x14ac:dyDescent="0.25">
      <c r="A31" s="22" t="s">
        <v>65</v>
      </c>
      <c r="B31" s="37" t="s">
        <v>66</v>
      </c>
      <c r="C31" s="24">
        <v>1200000</v>
      </c>
      <c r="D31" s="24">
        <v>1200000</v>
      </c>
      <c r="E31" s="24">
        <v>148000</v>
      </c>
      <c r="F31" s="6">
        <f t="shared" si="0"/>
        <v>0.12333333333333334</v>
      </c>
    </row>
    <row r="32" spans="1:6" x14ac:dyDescent="0.25">
      <c r="A32" s="22" t="s">
        <v>67</v>
      </c>
      <c r="B32" s="37" t="s">
        <v>68</v>
      </c>
      <c r="C32" s="24">
        <v>2000000</v>
      </c>
      <c r="D32" s="24">
        <v>2000000</v>
      </c>
      <c r="E32" s="24">
        <v>715005</v>
      </c>
      <c r="F32" s="6">
        <f t="shared" si="0"/>
        <v>0.3575025</v>
      </c>
    </row>
    <row r="33" spans="1:6" x14ac:dyDescent="0.25">
      <c r="A33" s="22" t="s">
        <v>69</v>
      </c>
      <c r="B33" s="37" t="s">
        <v>70</v>
      </c>
      <c r="C33" s="24">
        <v>0</v>
      </c>
      <c r="D33" s="24">
        <v>0</v>
      </c>
      <c r="E33" s="24">
        <v>3636</v>
      </c>
      <c r="F33" s="6"/>
    </row>
    <row r="34" spans="1:6" ht="26.25" x14ac:dyDescent="0.25">
      <c r="A34" s="22" t="s">
        <v>71</v>
      </c>
      <c r="B34" s="37" t="s">
        <v>72</v>
      </c>
      <c r="C34" s="24">
        <v>6440000</v>
      </c>
      <c r="D34" s="24">
        <v>6440000</v>
      </c>
      <c r="E34" s="24">
        <v>1790078</v>
      </c>
      <c r="F34" s="6">
        <f t="shared" si="0"/>
        <v>0.27796242236024843</v>
      </c>
    </row>
    <row r="35" spans="1:6" x14ac:dyDescent="0.25">
      <c r="A35" s="22" t="s">
        <v>73</v>
      </c>
      <c r="B35" s="37" t="s">
        <v>74</v>
      </c>
      <c r="C35" s="24">
        <v>200000</v>
      </c>
      <c r="D35" s="24">
        <v>200000</v>
      </c>
      <c r="E35" s="24">
        <v>41760</v>
      </c>
      <c r="F35" s="6">
        <f t="shared" si="0"/>
        <v>0.20880000000000001</v>
      </c>
    </row>
    <row r="36" spans="1:6" ht="26.25" x14ac:dyDescent="0.25">
      <c r="A36" s="22" t="s">
        <v>77</v>
      </c>
      <c r="B36" s="37" t="s">
        <v>78</v>
      </c>
      <c r="C36" s="24">
        <v>200000</v>
      </c>
      <c r="D36" s="24">
        <v>200000</v>
      </c>
      <c r="E36" s="24">
        <v>41760</v>
      </c>
      <c r="F36" s="6">
        <f t="shared" si="0"/>
        <v>0.20880000000000001</v>
      </c>
    </row>
    <row r="37" spans="1:6" ht="26.25" x14ac:dyDescent="0.25">
      <c r="A37" s="22" t="s">
        <v>79</v>
      </c>
      <c r="B37" s="37" t="s">
        <v>80</v>
      </c>
      <c r="C37" s="24">
        <v>2333000</v>
      </c>
      <c r="D37" s="24">
        <v>2399020</v>
      </c>
      <c r="E37" s="24">
        <v>592616</v>
      </c>
      <c r="F37" s="6">
        <f t="shared" si="0"/>
        <v>0.24702420154896582</v>
      </c>
    </row>
    <row r="38" spans="1:6" x14ac:dyDescent="0.25">
      <c r="A38" s="22" t="s">
        <v>87</v>
      </c>
      <c r="B38" s="37" t="s">
        <v>88</v>
      </c>
      <c r="C38" s="24">
        <v>50000</v>
      </c>
      <c r="D38" s="24">
        <v>51000</v>
      </c>
      <c r="E38" s="24">
        <v>43499</v>
      </c>
      <c r="F38" s="6">
        <f t="shared" si="0"/>
        <v>0.85292156862745094</v>
      </c>
    </row>
    <row r="39" spans="1:6" ht="26.25" x14ac:dyDescent="0.25">
      <c r="A39" s="22" t="s">
        <v>89</v>
      </c>
      <c r="B39" s="37" t="s">
        <v>90</v>
      </c>
      <c r="C39" s="24">
        <v>2383000</v>
      </c>
      <c r="D39" s="24">
        <v>2450020</v>
      </c>
      <c r="E39" s="24">
        <v>636115</v>
      </c>
      <c r="F39" s="6">
        <f t="shared" si="0"/>
        <v>0.25963665602729774</v>
      </c>
    </row>
    <row r="40" spans="1:6" x14ac:dyDescent="0.25">
      <c r="A40" s="23" t="s">
        <v>91</v>
      </c>
      <c r="B40" s="38" t="s">
        <v>92</v>
      </c>
      <c r="C40" s="25">
        <v>11223000</v>
      </c>
      <c r="D40" s="25">
        <v>11541000</v>
      </c>
      <c r="E40" s="25">
        <v>3558697</v>
      </c>
      <c r="F40" s="7">
        <f t="shared" si="0"/>
        <v>0.30835256910146436</v>
      </c>
    </row>
    <row r="41" spans="1:6" x14ac:dyDescent="0.25">
      <c r="A41" s="22" t="s">
        <v>127</v>
      </c>
      <c r="B41" s="37" t="s">
        <v>128</v>
      </c>
      <c r="C41" s="24">
        <v>787000</v>
      </c>
      <c r="D41" s="24">
        <v>1968102</v>
      </c>
      <c r="E41" s="24">
        <v>191527</v>
      </c>
      <c r="F41" s="6">
        <f t="shared" si="0"/>
        <v>9.731558628567015E-2</v>
      </c>
    </row>
    <row r="42" spans="1:6" ht="26.25" x14ac:dyDescent="0.25">
      <c r="A42" s="22" t="s">
        <v>129</v>
      </c>
      <c r="B42" s="37" t="s">
        <v>130</v>
      </c>
      <c r="C42" s="24">
        <v>213000</v>
      </c>
      <c r="D42" s="24">
        <v>531898</v>
      </c>
      <c r="E42" s="24">
        <v>51713</v>
      </c>
      <c r="F42" s="6">
        <f t="shared" si="0"/>
        <v>9.7223527819243538E-2</v>
      </c>
    </row>
    <row r="43" spans="1:6" ht="26.25" x14ac:dyDescent="0.25">
      <c r="A43" s="23" t="s">
        <v>131</v>
      </c>
      <c r="B43" s="38" t="s">
        <v>132</v>
      </c>
      <c r="C43" s="25">
        <v>1000000</v>
      </c>
      <c r="D43" s="25">
        <v>2500000</v>
      </c>
      <c r="E43" s="25">
        <v>243240</v>
      </c>
      <c r="F43" s="7">
        <f t="shared" si="0"/>
        <v>9.7295999999999994E-2</v>
      </c>
    </row>
    <row r="44" spans="1:6" ht="27" thickBot="1" x14ac:dyDescent="0.3">
      <c r="A44" s="39" t="s">
        <v>139</v>
      </c>
      <c r="B44" s="40" t="s">
        <v>140</v>
      </c>
      <c r="C44" s="41">
        <v>109068000</v>
      </c>
      <c r="D44" s="41">
        <v>114427447</v>
      </c>
      <c r="E44" s="41">
        <v>50079233</v>
      </c>
      <c r="F44" s="8">
        <f t="shared" si="0"/>
        <v>0.43765053151976729</v>
      </c>
    </row>
  </sheetData>
  <mergeCells count="1">
    <mergeCell ref="A1:E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5A49-66C7-4865-B2E1-240A35480F68}">
  <dimension ref="A1:F45"/>
  <sheetViews>
    <sheetView zoomScaleNormal="100" workbookViewId="0">
      <selection activeCell="J9" sqref="J9"/>
    </sheetView>
  </sheetViews>
  <sheetFormatPr defaultRowHeight="15" x14ac:dyDescent="0.25"/>
  <cols>
    <col min="1" max="1" width="5.140625" customWidth="1"/>
    <col min="2" max="2" width="41" customWidth="1"/>
    <col min="3" max="3" width="13.42578125" customWidth="1"/>
    <col min="4" max="4" width="13.5703125" customWidth="1"/>
    <col min="5" max="5" width="11.7109375" customWidth="1"/>
    <col min="6" max="6" width="9.140625" customWidth="1"/>
    <col min="7" max="8" width="14" customWidth="1"/>
  </cols>
  <sheetData>
    <row r="1" spans="1:6" ht="15.75" thickBot="1" x14ac:dyDescent="0.3">
      <c r="A1" s="108" t="s">
        <v>245</v>
      </c>
      <c r="B1" s="109"/>
      <c r="C1" s="109"/>
      <c r="D1" s="109"/>
      <c r="E1" s="109"/>
      <c r="F1" t="s">
        <v>246</v>
      </c>
    </row>
    <row r="2" spans="1:6" s="5" customFormat="1" ht="32.25" thickBot="1" x14ac:dyDescent="0.3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3" t="s">
        <v>141</v>
      </c>
    </row>
    <row r="3" spans="1:6" x14ac:dyDescent="0.25">
      <c r="A3" s="27" t="s">
        <v>5</v>
      </c>
      <c r="B3" s="43" t="s">
        <v>6</v>
      </c>
      <c r="C3" s="29">
        <v>159431000</v>
      </c>
      <c r="D3" s="29">
        <v>156481938</v>
      </c>
      <c r="E3" s="29">
        <v>76862255</v>
      </c>
      <c r="F3" s="30">
        <f>(E3/D3)</f>
        <v>0.49118930901788804</v>
      </c>
    </row>
    <row r="4" spans="1:6" x14ac:dyDescent="0.25">
      <c r="A4" s="22" t="s">
        <v>7</v>
      </c>
      <c r="B4" s="37" t="s">
        <v>8</v>
      </c>
      <c r="C4" s="24">
        <v>5400000</v>
      </c>
      <c r="D4" s="24">
        <v>5400000</v>
      </c>
      <c r="E4" s="24">
        <v>1519161</v>
      </c>
      <c r="F4" s="6">
        <f t="shared" ref="F4:F45" si="0">(E4/D4)</f>
        <v>0.28132611111111111</v>
      </c>
    </row>
    <row r="5" spans="1:6" ht="26.25" x14ac:dyDescent="0.25">
      <c r="A5" s="22" t="s">
        <v>148</v>
      </c>
      <c r="B5" s="37" t="s">
        <v>241</v>
      </c>
      <c r="C5" s="24">
        <v>0</v>
      </c>
      <c r="D5" s="24">
        <v>3000000</v>
      </c>
      <c r="E5" s="24">
        <v>1564295</v>
      </c>
      <c r="F5" s="6">
        <f t="shared" si="0"/>
        <v>0.52143166666666663</v>
      </c>
    </row>
    <row r="6" spans="1:6" x14ac:dyDescent="0.25">
      <c r="A6" s="22" t="s">
        <v>152</v>
      </c>
      <c r="B6" s="37" t="s">
        <v>242</v>
      </c>
      <c r="C6" s="24">
        <v>4679000</v>
      </c>
      <c r="D6" s="24">
        <v>4679000</v>
      </c>
      <c r="E6" s="24">
        <v>1200000</v>
      </c>
      <c r="F6" s="6">
        <f t="shared" si="0"/>
        <v>0.25646505663603336</v>
      </c>
    </row>
    <row r="7" spans="1:6" x14ac:dyDescent="0.25">
      <c r="A7" s="22" t="s">
        <v>9</v>
      </c>
      <c r="B7" s="37" t="s">
        <v>10</v>
      </c>
      <c r="C7" s="24">
        <v>5184000</v>
      </c>
      <c r="D7" s="24">
        <v>5184000</v>
      </c>
      <c r="E7" s="24">
        <v>2592000</v>
      </c>
      <c r="F7" s="6">
        <f t="shared" si="0"/>
        <v>0.5</v>
      </c>
    </row>
    <row r="8" spans="1:6" x14ac:dyDescent="0.25">
      <c r="A8" s="22" t="s">
        <v>11</v>
      </c>
      <c r="B8" s="37" t="s">
        <v>12</v>
      </c>
      <c r="C8" s="24">
        <v>1000000</v>
      </c>
      <c r="D8" s="24">
        <v>1000000</v>
      </c>
      <c r="E8" s="24">
        <v>347790</v>
      </c>
      <c r="F8" s="6">
        <f t="shared" si="0"/>
        <v>0.34778999999999999</v>
      </c>
    </row>
    <row r="9" spans="1:6" x14ac:dyDescent="0.25">
      <c r="A9" s="22" t="s">
        <v>13</v>
      </c>
      <c r="B9" s="37" t="s">
        <v>14</v>
      </c>
      <c r="C9" s="24">
        <v>336000</v>
      </c>
      <c r="D9" s="24">
        <v>336000</v>
      </c>
      <c r="E9" s="24">
        <v>2220</v>
      </c>
      <c r="F9" s="6">
        <f t="shared" si="0"/>
        <v>6.6071428571428574E-3</v>
      </c>
    </row>
    <row r="10" spans="1:6" ht="26.25" x14ac:dyDescent="0.25">
      <c r="A10" s="22" t="s">
        <v>15</v>
      </c>
      <c r="B10" s="37" t="s">
        <v>16</v>
      </c>
      <c r="C10" s="24">
        <v>0</v>
      </c>
      <c r="D10" s="24">
        <v>1500000</v>
      </c>
      <c r="E10" s="24">
        <v>1493095</v>
      </c>
      <c r="F10" s="6">
        <f t="shared" si="0"/>
        <v>0.99539666666666671</v>
      </c>
    </row>
    <row r="11" spans="1:6" ht="26.25" x14ac:dyDescent="0.25">
      <c r="A11" s="22" t="s">
        <v>17</v>
      </c>
      <c r="B11" s="37" t="s">
        <v>18</v>
      </c>
      <c r="C11" s="24">
        <v>176030000</v>
      </c>
      <c r="D11" s="24">
        <v>177580938</v>
      </c>
      <c r="E11" s="24">
        <v>85580816</v>
      </c>
      <c r="F11" s="6">
        <f t="shared" si="0"/>
        <v>0.48192568956922616</v>
      </c>
    </row>
    <row r="12" spans="1:6" ht="26.25" customHeight="1" x14ac:dyDescent="0.25">
      <c r="A12" s="22" t="s">
        <v>21</v>
      </c>
      <c r="B12" s="37" t="s">
        <v>22</v>
      </c>
      <c r="C12" s="24">
        <v>6000000</v>
      </c>
      <c r="D12" s="24">
        <v>6000000</v>
      </c>
      <c r="E12" s="24">
        <v>3664620</v>
      </c>
      <c r="F12" s="6">
        <f t="shared" si="0"/>
        <v>0.61077000000000004</v>
      </c>
    </row>
    <row r="13" spans="1:6" x14ac:dyDescent="0.25">
      <c r="A13" s="22" t="s">
        <v>25</v>
      </c>
      <c r="B13" s="37" t="s">
        <v>26</v>
      </c>
      <c r="C13" s="24">
        <v>6000000</v>
      </c>
      <c r="D13" s="24">
        <v>6000000</v>
      </c>
      <c r="E13" s="24">
        <v>3664620</v>
      </c>
      <c r="F13" s="6">
        <f t="shared" si="0"/>
        <v>0.61077000000000004</v>
      </c>
    </row>
    <row r="14" spans="1:6" x14ac:dyDescent="0.25">
      <c r="A14" s="23" t="s">
        <v>27</v>
      </c>
      <c r="B14" s="38" t="s">
        <v>28</v>
      </c>
      <c r="C14" s="25">
        <v>182030000</v>
      </c>
      <c r="D14" s="25">
        <v>183580938</v>
      </c>
      <c r="E14" s="25">
        <v>89245436</v>
      </c>
      <c r="F14" s="6">
        <f t="shared" si="0"/>
        <v>0.48613672515389372</v>
      </c>
    </row>
    <row r="15" spans="1:6" ht="26.25" x14ac:dyDescent="0.25">
      <c r="A15" s="23" t="s">
        <v>29</v>
      </c>
      <c r="B15" s="38" t="s">
        <v>30</v>
      </c>
      <c r="C15" s="25">
        <v>26842000</v>
      </c>
      <c r="D15" s="25">
        <v>27043622</v>
      </c>
      <c r="E15" s="25">
        <v>11564043</v>
      </c>
      <c r="F15" s="6">
        <f t="shared" si="0"/>
        <v>0.42760703429444474</v>
      </c>
    </row>
    <row r="16" spans="1:6" x14ac:dyDescent="0.25">
      <c r="A16" s="22" t="s">
        <v>31</v>
      </c>
      <c r="B16" s="37" t="s">
        <v>32</v>
      </c>
      <c r="C16" s="24">
        <v>0</v>
      </c>
      <c r="D16" s="24">
        <v>0</v>
      </c>
      <c r="E16" s="24">
        <v>10098716</v>
      </c>
      <c r="F16" s="6"/>
    </row>
    <row r="17" spans="1:6" x14ac:dyDescent="0.25">
      <c r="A17" s="22" t="s">
        <v>243</v>
      </c>
      <c r="B17" s="37" t="s">
        <v>244</v>
      </c>
      <c r="C17" s="24">
        <v>0</v>
      </c>
      <c r="D17" s="24">
        <v>0</v>
      </c>
      <c r="E17" s="24">
        <v>981000</v>
      </c>
      <c r="F17" s="6"/>
    </row>
    <row r="18" spans="1:6" x14ac:dyDescent="0.25">
      <c r="A18" s="22" t="s">
        <v>33</v>
      </c>
      <c r="B18" s="37" t="s">
        <v>34</v>
      </c>
      <c r="C18" s="24">
        <v>0</v>
      </c>
      <c r="D18" s="24">
        <v>0</v>
      </c>
      <c r="E18" s="24">
        <v>287128</v>
      </c>
      <c r="F18" s="6"/>
    </row>
    <row r="19" spans="1:6" ht="26.25" x14ac:dyDescent="0.25">
      <c r="A19" s="22" t="s">
        <v>37</v>
      </c>
      <c r="B19" s="37" t="s">
        <v>38</v>
      </c>
      <c r="C19" s="24">
        <v>0</v>
      </c>
      <c r="D19" s="24">
        <v>0</v>
      </c>
      <c r="E19" s="24">
        <v>197199</v>
      </c>
      <c r="F19" s="6"/>
    </row>
    <row r="20" spans="1:6" x14ac:dyDescent="0.25">
      <c r="A20" s="22" t="s">
        <v>39</v>
      </c>
      <c r="B20" s="37" t="s">
        <v>40</v>
      </c>
      <c r="C20" s="24">
        <v>150000</v>
      </c>
      <c r="D20" s="24">
        <v>150000</v>
      </c>
      <c r="E20" s="24">
        <v>8844</v>
      </c>
      <c r="F20" s="6">
        <f t="shared" si="0"/>
        <v>5.8959999999999999E-2</v>
      </c>
    </row>
    <row r="21" spans="1:6" x14ac:dyDescent="0.25">
      <c r="A21" s="22" t="s">
        <v>41</v>
      </c>
      <c r="B21" s="37" t="s">
        <v>42</v>
      </c>
      <c r="C21" s="24">
        <v>2300000</v>
      </c>
      <c r="D21" s="24">
        <v>2300000</v>
      </c>
      <c r="E21" s="24">
        <v>648943</v>
      </c>
      <c r="F21" s="6">
        <f t="shared" si="0"/>
        <v>0.28214913043478262</v>
      </c>
    </row>
    <row r="22" spans="1:6" x14ac:dyDescent="0.25">
      <c r="A22" s="22" t="s">
        <v>43</v>
      </c>
      <c r="B22" s="37" t="s">
        <v>44</v>
      </c>
      <c r="C22" s="24">
        <v>2450000</v>
      </c>
      <c r="D22" s="24">
        <v>2450000</v>
      </c>
      <c r="E22" s="24">
        <v>657787</v>
      </c>
      <c r="F22" s="6">
        <f t="shared" si="0"/>
        <v>0.26848448979591838</v>
      </c>
    </row>
    <row r="23" spans="1:6" x14ac:dyDescent="0.25">
      <c r="A23" s="22" t="s">
        <v>45</v>
      </c>
      <c r="B23" s="37" t="s">
        <v>46</v>
      </c>
      <c r="C23" s="24">
        <v>640000</v>
      </c>
      <c r="D23" s="24">
        <v>640000</v>
      </c>
      <c r="E23" s="24">
        <v>335894</v>
      </c>
      <c r="F23" s="6">
        <f t="shared" si="0"/>
        <v>0.52483437499999996</v>
      </c>
    </row>
    <row r="24" spans="1:6" x14ac:dyDescent="0.25">
      <c r="A24" s="22" t="s">
        <v>47</v>
      </c>
      <c r="B24" s="37" t="s">
        <v>48</v>
      </c>
      <c r="C24" s="24">
        <v>270000</v>
      </c>
      <c r="D24" s="24">
        <v>270000</v>
      </c>
      <c r="E24" s="24">
        <v>108431</v>
      </c>
      <c r="F24" s="6">
        <f t="shared" si="0"/>
        <v>0.40159629629629628</v>
      </c>
    </row>
    <row r="25" spans="1:6" x14ac:dyDescent="0.25">
      <c r="A25" s="22" t="s">
        <v>49</v>
      </c>
      <c r="B25" s="37" t="s">
        <v>50</v>
      </c>
      <c r="C25" s="24">
        <v>910000</v>
      </c>
      <c r="D25" s="24">
        <v>910000</v>
      </c>
      <c r="E25" s="24">
        <v>444325</v>
      </c>
      <c r="F25" s="6">
        <f t="shared" si="0"/>
        <v>0.48826923076923079</v>
      </c>
    </row>
    <row r="26" spans="1:6" x14ac:dyDescent="0.25">
      <c r="A26" s="22" t="s">
        <v>51</v>
      </c>
      <c r="B26" s="37" t="s">
        <v>52</v>
      </c>
      <c r="C26" s="24">
        <v>3200000</v>
      </c>
      <c r="D26" s="24">
        <v>3250000</v>
      </c>
      <c r="E26" s="24">
        <v>1401618</v>
      </c>
      <c r="F26" s="6">
        <f t="shared" si="0"/>
        <v>0.43126707692307692</v>
      </c>
    </row>
    <row r="27" spans="1:6" x14ac:dyDescent="0.25">
      <c r="A27" s="22" t="s">
        <v>53</v>
      </c>
      <c r="B27" s="37" t="s">
        <v>54</v>
      </c>
      <c r="C27" s="24">
        <v>3200000</v>
      </c>
      <c r="D27" s="24">
        <v>2800000</v>
      </c>
      <c r="E27" s="24">
        <v>643244</v>
      </c>
      <c r="F27" s="6">
        <f t="shared" si="0"/>
        <v>0.22972999999999999</v>
      </c>
    </row>
    <row r="28" spans="1:6" x14ac:dyDescent="0.25">
      <c r="A28" s="22" t="s">
        <v>55</v>
      </c>
      <c r="B28" s="37" t="s">
        <v>56</v>
      </c>
      <c r="C28" s="24">
        <v>600000</v>
      </c>
      <c r="D28" s="24">
        <v>950000</v>
      </c>
      <c r="E28" s="24">
        <v>572037</v>
      </c>
      <c r="F28" s="6">
        <f t="shared" si="0"/>
        <v>0.60214421052631584</v>
      </c>
    </row>
    <row r="29" spans="1:6" x14ac:dyDescent="0.25">
      <c r="A29" s="22" t="s">
        <v>57</v>
      </c>
      <c r="B29" s="37" t="s">
        <v>58</v>
      </c>
      <c r="C29" s="24">
        <v>7000000</v>
      </c>
      <c r="D29" s="24">
        <v>7000000</v>
      </c>
      <c r="E29" s="24">
        <v>2616899</v>
      </c>
      <c r="F29" s="6">
        <f t="shared" si="0"/>
        <v>0.37384271428571431</v>
      </c>
    </row>
    <row r="30" spans="1:6" x14ac:dyDescent="0.25">
      <c r="A30" s="22" t="s">
        <v>59</v>
      </c>
      <c r="B30" s="37" t="s">
        <v>60</v>
      </c>
      <c r="C30" s="24">
        <v>20000000</v>
      </c>
      <c r="D30" s="24">
        <v>20000000</v>
      </c>
      <c r="E30" s="24">
        <v>13111837</v>
      </c>
      <c r="F30" s="6">
        <f t="shared" si="0"/>
        <v>0.65559184999999998</v>
      </c>
    </row>
    <row r="31" spans="1:6" x14ac:dyDescent="0.25">
      <c r="A31" s="22" t="s">
        <v>63</v>
      </c>
      <c r="B31" s="37" t="s">
        <v>64</v>
      </c>
      <c r="C31" s="24">
        <v>1500000</v>
      </c>
      <c r="D31" s="24">
        <v>1500000</v>
      </c>
      <c r="E31" s="24">
        <v>112500</v>
      </c>
      <c r="F31" s="6">
        <f t="shared" si="0"/>
        <v>7.4999999999999997E-2</v>
      </c>
    </row>
    <row r="32" spans="1:6" ht="26.25" x14ac:dyDescent="0.25">
      <c r="A32" s="22" t="s">
        <v>65</v>
      </c>
      <c r="B32" s="37" t="s">
        <v>66</v>
      </c>
      <c r="C32" s="24">
        <v>1200000</v>
      </c>
      <c r="D32" s="24">
        <v>1200000</v>
      </c>
      <c r="E32" s="24">
        <v>709940</v>
      </c>
      <c r="F32" s="6">
        <f t="shared" si="0"/>
        <v>0.59161666666666668</v>
      </c>
    </row>
    <row r="33" spans="1:6" x14ac:dyDescent="0.25">
      <c r="A33" s="22" t="s">
        <v>67</v>
      </c>
      <c r="B33" s="37" t="s">
        <v>68</v>
      </c>
      <c r="C33" s="24">
        <v>2355000</v>
      </c>
      <c r="D33" s="24">
        <v>2326000</v>
      </c>
      <c r="E33" s="24">
        <v>924952</v>
      </c>
      <c r="F33" s="6">
        <f t="shared" si="0"/>
        <v>0.39765778159931214</v>
      </c>
    </row>
    <row r="34" spans="1:6" ht="26.25" x14ac:dyDescent="0.25">
      <c r="A34" s="22" t="s">
        <v>71</v>
      </c>
      <c r="B34" s="37" t="s">
        <v>72</v>
      </c>
      <c r="C34" s="24">
        <v>32055000</v>
      </c>
      <c r="D34" s="24">
        <v>32026000</v>
      </c>
      <c r="E34" s="24">
        <v>17476128</v>
      </c>
      <c r="F34" s="6">
        <f t="shared" si="0"/>
        <v>0.54568563042527951</v>
      </c>
    </row>
    <row r="35" spans="1:6" x14ac:dyDescent="0.25">
      <c r="A35" s="22" t="s">
        <v>73</v>
      </c>
      <c r="B35" s="37" t="s">
        <v>74</v>
      </c>
      <c r="C35" s="24">
        <v>80000</v>
      </c>
      <c r="D35" s="24">
        <v>80000</v>
      </c>
      <c r="E35" s="24">
        <v>0</v>
      </c>
      <c r="F35" s="6">
        <f t="shared" si="0"/>
        <v>0</v>
      </c>
    </row>
    <row r="36" spans="1:6" ht="26.25" x14ac:dyDescent="0.25">
      <c r="A36" s="22" t="s">
        <v>77</v>
      </c>
      <c r="B36" s="37" t="s">
        <v>78</v>
      </c>
      <c r="C36" s="24">
        <v>80000</v>
      </c>
      <c r="D36" s="24">
        <v>80000</v>
      </c>
      <c r="E36" s="24">
        <v>0</v>
      </c>
      <c r="F36" s="6">
        <f t="shared" si="0"/>
        <v>0</v>
      </c>
    </row>
    <row r="37" spans="1:6" ht="26.25" x14ac:dyDescent="0.25">
      <c r="A37" s="22" t="s">
        <v>79</v>
      </c>
      <c r="B37" s="37" t="s">
        <v>80</v>
      </c>
      <c r="C37" s="24">
        <v>9562000</v>
      </c>
      <c r="D37" s="24">
        <v>9562000</v>
      </c>
      <c r="E37" s="24">
        <v>4747502</v>
      </c>
      <c r="F37" s="6">
        <f t="shared" si="0"/>
        <v>0.49649675800041831</v>
      </c>
    </row>
    <row r="38" spans="1:6" x14ac:dyDescent="0.25">
      <c r="A38" s="22" t="s">
        <v>87</v>
      </c>
      <c r="B38" s="37" t="s">
        <v>88</v>
      </c>
      <c r="C38" s="24">
        <v>0</v>
      </c>
      <c r="D38" s="24">
        <v>30000</v>
      </c>
      <c r="E38" s="24">
        <v>27355</v>
      </c>
      <c r="F38" s="6">
        <f t="shared" si="0"/>
        <v>0.91183333333333338</v>
      </c>
    </row>
    <row r="39" spans="1:6" ht="26.25" x14ac:dyDescent="0.25">
      <c r="A39" s="22" t="s">
        <v>89</v>
      </c>
      <c r="B39" s="37" t="s">
        <v>90</v>
      </c>
      <c r="C39" s="24">
        <v>9562000</v>
      </c>
      <c r="D39" s="24">
        <v>9592000</v>
      </c>
      <c r="E39" s="24">
        <v>4774857</v>
      </c>
      <c r="F39" s="6">
        <f t="shared" si="0"/>
        <v>0.49779576730608843</v>
      </c>
    </row>
    <row r="40" spans="1:6" x14ac:dyDescent="0.25">
      <c r="A40" s="23" t="s">
        <v>91</v>
      </c>
      <c r="B40" s="38" t="s">
        <v>92</v>
      </c>
      <c r="C40" s="25">
        <v>45057000</v>
      </c>
      <c r="D40" s="25">
        <v>45058000</v>
      </c>
      <c r="E40" s="25">
        <v>23353097</v>
      </c>
      <c r="F40" s="6">
        <f t="shared" si="0"/>
        <v>0.51828969328421148</v>
      </c>
    </row>
    <row r="41" spans="1:6" x14ac:dyDescent="0.25">
      <c r="A41" s="22" t="s">
        <v>125</v>
      </c>
      <c r="B41" s="37" t="s">
        <v>126</v>
      </c>
      <c r="C41" s="24">
        <v>0</v>
      </c>
      <c r="D41" s="24">
        <v>119000</v>
      </c>
      <c r="E41" s="24">
        <v>118850</v>
      </c>
      <c r="F41" s="6">
        <f t="shared" si="0"/>
        <v>0.99873949579831933</v>
      </c>
    </row>
    <row r="42" spans="1:6" x14ac:dyDescent="0.25">
      <c r="A42" s="22" t="s">
        <v>127</v>
      </c>
      <c r="B42" s="37" t="s">
        <v>128</v>
      </c>
      <c r="C42" s="24">
        <v>551000</v>
      </c>
      <c r="D42" s="24">
        <v>432000</v>
      </c>
      <c r="E42" s="24">
        <v>65111</v>
      </c>
      <c r="F42" s="6">
        <f t="shared" si="0"/>
        <v>0.1507199074074074</v>
      </c>
    </row>
    <row r="43" spans="1:6" ht="26.25" x14ac:dyDescent="0.25">
      <c r="A43" s="22" t="s">
        <v>129</v>
      </c>
      <c r="B43" s="37" t="s">
        <v>130</v>
      </c>
      <c r="C43" s="24">
        <v>149000</v>
      </c>
      <c r="D43" s="24">
        <v>149000</v>
      </c>
      <c r="E43" s="24">
        <v>49669</v>
      </c>
      <c r="F43" s="6">
        <f t="shared" si="0"/>
        <v>0.33334899328859058</v>
      </c>
    </row>
    <row r="44" spans="1:6" ht="26.25" x14ac:dyDescent="0.25">
      <c r="A44" s="23" t="s">
        <v>131</v>
      </c>
      <c r="B44" s="38" t="s">
        <v>132</v>
      </c>
      <c r="C44" s="25">
        <v>700000</v>
      </c>
      <c r="D44" s="25">
        <v>700000</v>
      </c>
      <c r="E44" s="25">
        <v>233630</v>
      </c>
      <c r="F44" s="6">
        <f t="shared" si="0"/>
        <v>0.33375714285714286</v>
      </c>
    </row>
    <row r="45" spans="1:6" ht="27" thickBot="1" x14ac:dyDescent="0.3">
      <c r="A45" s="39" t="s">
        <v>139</v>
      </c>
      <c r="B45" s="40" t="s">
        <v>140</v>
      </c>
      <c r="C45" s="41">
        <v>254629000</v>
      </c>
      <c r="D45" s="41">
        <v>256382560</v>
      </c>
      <c r="E45" s="41">
        <v>124396206</v>
      </c>
      <c r="F45" s="42">
        <f t="shared" si="0"/>
        <v>0.48519761250531235</v>
      </c>
    </row>
  </sheetData>
  <mergeCells count="1">
    <mergeCell ref="A1:E1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1.melléklet</vt:lpstr>
      <vt:lpstr>2.melléklet</vt:lpstr>
      <vt:lpstr>3. melléklet</vt:lpstr>
      <vt:lpstr>4. melléklet</vt:lpstr>
      <vt:lpstr>5. melléklet</vt:lpstr>
      <vt:lpstr>6.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Mónika Kolbert</dc:creator>
  <cp:lastModifiedBy>Julianna Robotka</cp:lastModifiedBy>
  <cp:lastPrinted>2024-09-05T09:48:47Z</cp:lastPrinted>
  <dcterms:created xsi:type="dcterms:W3CDTF">2024-09-04T08:50:23Z</dcterms:created>
  <dcterms:modified xsi:type="dcterms:W3CDTF">2024-09-19T12:54:05Z</dcterms:modified>
</cp:coreProperties>
</file>