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B654AEEC-2A95-4892-9109-5FA257FB9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F15" i="1" l="1"/>
  <c r="F17" i="1" l="1"/>
  <c r="F19" i="1"/>
  <c r="F29" i="1"/>
  <c r="F18" i="1"/>
  <c r="F16" i="1"/>
  <c r="F14" i="1"/>
  <c r="F12" i="1"/>
  <c r="F11" i="1"/>
  <c r="F10" i="1"/>
  <c r="F9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78" i="1"/>
  <c r="F77" i="1"/>
  <c r="F76" i="1"/>
  <c r="F75" i="1"/>
  <c r="F74" i="1"/>
  <c r="F73" i="1"/>
  <c r="F72" i="1"/>
  <c r="F71" i="1"/>
  <c r="F82" i="1"/>
  <c r="F81" i="1"/>
  <c r="F80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57" i="1"/>
  <c r="F156" i="1"/>
  <c r="F163" i="1"/>
  <c r="F162" i="1"/>
  <c r="F161" i="1"/>
  <c r="F160" i="1"/>
  <c r="F159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222" i="1"/>
  <c r="F221" i="1"/>
  <c r="F220" i="1"/>
  <c r="F219" i="1"/>
  <c r="F218" i="1"/>
  <c r="F217" i="1"/>
  <c r="F224" i="1"/>
  <c r="F225" i="1"/>
  <c r="F226" i="1"/>
  <c r="F165" i="1" l="1"/>
  <c r="F52" i="1"/>
  <c r="F13" i="1"/>
  <c r="F6" i="1" s="1"/>
  <c r="F8" i="1"/>
  <c r="F79" i="1"/>
  <c r="F70" i="1"/>
  <c r="F22" i="1" l="1"/>
  <c r="F21" i="1" s="1"/>
  <c r="F181" i="1"/>
  <c r="F84" i="1"/>
  <c r="F83" i="1" s="1"/>
  <c r="F216" i="1"/>
  <c r="F104" i="1"/>
  <c r="F103" i="1" s="1"/>
  <c r="F158" i="1"/>
  <c r="F155" i="1"/>
  <c r="F154" i="1" l="1"/>
  <c r="F5" i="1"/>
  <c r="F223" i="1" l="1"/>
  <c r="F164" i="1" s="1"/>
  <c r="F4" i="1" s="1"/>
  <c r="C229" i="1" l="1"/>
  <c r="F20" i="1"/>
</calcChain>
</file>

<file path=xl/sharedStrings.xml><?xml version="1.0" encoding="utf-8"?>
<sst xmlns="http://schemas.openxmlformats.org/spreadsheetml/2006/main" count="433" uniqueCount="197">
  <si>
    <r>
      <rPr>
        <b/>
        <sz val="10"/>
        <rFont val="Arial"/>
        <family val="2"/>
      </rPr>
      <t>Erőforrás</t>
    </r>
  </si>
  <si>
    <r>
      <rPr>
        <b/>
        <sz val="10"/>
        <rFont val="Arial"/>
        <family val="2"/>
      </rPr>
      <t>Kalkulacios struktúra</t>
    </r>
  </si>
  <si>
    <r>
      <rPr>
        <b/>
        <sz val="10"/>
        <rFont val="Arial"/>
        <family val="2"/>
      </rPr>
      <t>Érték</t>
    </r>
  </si>
  <si>
    <r>
      <rPr>
        <sz val="10"/>
        <rFont val="Arial"/>
        <family val="2"/>
      </rPr>
      <t>Tokod, Nagy Völgy dűlő, Látogató központ</t>
    </r>
  </si>
  <si>
    <r>
      <rPr>
        <sz val="10"/>
        <rFont val="Arial"/>
        <family val="2"/>
      </rPr>
      <t>Előkészítés</t>
    </r>
  </si>
  <si>
    <r>
      <rPr>
        <b/>
        <sz val="10"/>
        <rFont val="Arial"/>
        <family val="2"/>
      </rPr>
      <t>JAR.NA.TEV - Tokod, Nagy Völgy dűlő, Lát</t>
    </r>
  </si>
  <si>
    <r>
      <rPr>
        <b/>
        <i/>
        <sz val="10"/>
        <rFont val="Arial"/>
        <family val="2"/>
      </rPr>
      <t>Pótlék díjak</t>
    </r>
  </si>
  <si>
    <r>
      <rPr>
        <sz val="10"/>
        <rFont val="Arial"/>
        <family val="2"/>
      </rPr>
      <t>Járulékos Üzemi tevékenység</t>
    </r>
  </si>
  <si>
    <r>
      <rPr>
        <sz val="10"/>
        <rFont val="Arial"/>
        <family val="2"/>
      </rPr>
      <t>Hirdetés</t>
    </r>
  </si>
  <si>
    <r>
      <rPr>
        <sz val="10"/>
        <rFont val="Arial"/>
        <family val="2"/>
      </rPr>
      <t>Feszmentesítés KÖF szabadvezeték</t>
    </r>
  </si>
  <si>
    <r>
      <rPr>
        <sz val="10"/>
        <rFont val="Arial"/>
        <family val="2"/>
      </rPr>
      <t>Feszmentesítés KIF szabadvezeték</t>
    </r>
  </si>
  <si>
    <r>
      <rPr>
        <sz val="10"/>
        <rFont val="Arial"/>
        <family val="2"/>
      </rPr>
      <t>Szakfelügyelet EON Áram (óra)</t>
    </r>
  </si>
  <si>
    <r>
      <rPr>
        <sz val="10"/>
        <rFont val="Arial"/>
        <family val="2"/>
      </rPr>
      <t>Járulékos kivitelezői tevékenység</t>
    </r>
  </si>
  <si>
    <r>
      <rPr>
        <sz val="10"/>
        <rFont val="Arial"/>
        <family val="2"/>
      </rPr>
      <t>Építési anyag, bontási hulladék szállítási díj</t>
    </r>
  </si>
  <si>
    <r>
      <rPr>
        <sz val="10"/>
        <rFont val="Arial"/>
        <family val="2"/>
      </rPr>
      <t>t*km</t>
    </r>
  </si>
  <si>
    <r>
      <rPr>
        <sz val="10"/>
        <rFont val="Arial"/>
        <family val="2"/>
      </rPr>
      <t>Beton törmelék elhelyezés</t>
    </r>
  </si>
  <si>
    <r>
      <rPr>
        <sz val="10"/>
        <rFont val="Arial"/>
        <family val="2"/>
      </rPr>
      <t>m3</t>
    </r>
  </si>
  <si>
    <r>
      <rPr>
        <sz val="10"/>
        <rFont val="Arial"/>
        <family val="2"/>
      </rPr>
      <t>Konténer bérlés szállítással</t>
    </r>
  </si>
  <si>
    <r>
      <rPr>
        <sz val="10"/>
        <rFont val="Arial"/>
        <family val="2"/>
      </rPr>
      <t>150 000</t>
    </r>
  </si>
  <si>
    <r>
      <rPr>
        <sz val="10"/>
        <rFont val="Arial"/>
        <family val="2"/>
      </rPr>
      <t>Ft</t>
    </r>
  </si>
  <si>
    <r>
      <rPr>
        <sz val="10"/>
        <rFont val="Arial"/>
        <family val="2"/>
      </rPr>
      <t>Biztonság és egészségvédelmi terv</t>
    </r>
  </si>
  <si>
    <r>
      <rPr>
        <sz val="10"/>
        <rFont val="Arial"/>
        <family val="2"/>
      </rPr>
      <t>db</t>
    </r>
  </si>
  <si>
    <r>
      <rPr>
        <sz val="10"/>
        <rFont val="Arial"/>
        <family val="2"/>
      </rPr>
      <t>Forgalom terelés táblázás</t>
    </r>
  </si>
  <si>
    <r>
      <rPr>
        <sz val="10"/>
        <rFont val="Arial"/>
        <family val="2"/>
      </rPr>
      <t>Megvalósítás</t>
    </r>
  </si>
  <si>
    <r>
      <rPr>
        <b/>
        <sz val="10"/>
        <rFont val="Arial"/>
        <family val="2"/>
      </rPr>
      <t>KIF kábel - Tokod, Nagy Völgy dűlő, Láto</t>
    </r>
  </si>
  <si>
    <r>
      <rPr>
        <sz val="10"/>
        <rFont val="Arial"/>
        <family val="2"/>
      </rPr>
      <t>OTR-E1 és OTR-E2 - KIF kábel és szerelvényei</t>
    </r>
  </si>
  <si>
    <r>
      <rPr>
        <sz val="10"/>
        <rFont val="Arial"/>
        <family val="2"/>
      </rPr>
      <t>Kábeljelölő</t>
    </r>
  </si>
  <si>
    <r>
      <rPr>
        <sz val="10"/>
        <rFont val="Arial"/>
        <family val="2"/>
      </rPr>
      <t>Végelz. 1kV beltéri 4x120-300mm2</t>
    </r>
  </si>
  <si>
    <r>
      <rPr>
        <sz val="10"/>
        <rFont val="Arial"/>
        <family val="2"/>
      </rPr>
      <t>Kábelrögzitő kengyel 22-28mm</t>
    </r>
  </si>
  <si>
    <r>
      <rPr>
        <sz val="10"/>
        <rFont val="Arial"/>
        <family val="2"/>
      </rPr>
      <t>Kábelrögzitő kengyel 46-52mm</t>
    </r>
  </si>
  <si>
    <r>
      <rPr>
        <sz val="10"/>
        <rFont val="Arial"/>
        <family val="2"/>
      </rPr>
      <t>Kábelrögzitő kengyel 58-64mm</t>
    </r>
  </si>
  <si>
    <r>
      <rPr>
        <sz val="10"/>
        <rFont val="Arial"/>
        <family val="2"/>
      </rPr>
      <t>Elosztószekrény Kábeles 4x400A</t>
    </r>
  </si>
  <si>
    <r>
      <rPr>
        <sz val="10"/>
        <rFont val="Arial"/>
        <family val="2"/>
      </rPr>
      <t>Bizt. aljzat szak. függ. 3X160A</t>
    </r>
  </si>
  <si>
    <r>
      <rPr>
        <sz val="10"/>
        <rFont val="Arial"/>
        <family val="2"/>
      </rPr>
      <t>Bizt. aljzat szak. függ. 3X400A</t>
    </r>
  </si>
  <si>
    <r>
      <rPr>
        <sz val="10"/>
        <rFont val="Arial"/>
        <family val="2"/>
      </rPr>
      <t>Rövidrezárósín NM/2 400A</t>
    </r>
  </si>
  <si>
    <r>
      <rPr>
        <sz val="10"/>
        <rFont val="Arial"/>
        <family val="2"/>
      </rPr>
      <t>Sintakaró léc 100 mm-es</t>
    </r>
  </si>
  <si>
    <r>
      <rPr>
        <sz val="10"/>
        <rFont val="Arial"/>
        <family val="2"/>
      </rPr>
      <t>Sintakaró léc 50 mm-es</t>
    </r>
  </si>
  <si>
    <r>
      <rPr>
        <sz val="10"/>
        <rFont val="Arial"/>
        <family val="2"/>
      </rPr>
      <t>Zárbetét cilinderes/fél/ csőkulcsos</t>
    </r>
  </si>
  <si>
    <r>
      <rPr>
        <sz val="10"/>
        <rFont val="Arial"/>
        <family val="2"/>
      </rPr>
      <t>Biztosító betét NH-II 250A / gG</t>
    </r>
  </si>
  <si>
    <r>
      <rPr>
        <sz val="10"/>
        <rFont val="Arial"/>
        <family val="2"/>
      </rPr>
      <t>Cső KPE D160x9,1 SDR 17,6 PE80 védő</t>
    </r>
  </si>
  <si>
    <r>
      <rPr>
        <sz val="10"/>
        <rFont val="Arial"/>
        <family val="2"/>
      </rPr>
      <t>m</t>
    </r>
  </si>
  <si>
    <r>
      <rPr>
        <sz val="10"/>
        <rFont val="Arial"/>
        <family val="2"/>
      </rPr>
      <t>Szalag kábeljelző</t>
    </r>
  </si>
  <si>
    <r>
      <rPr>
        <sz val="10"/>
        <rFont val="Arial"/>
        <family val="2"/>
      </rPr>
      <t>tek</t>
    </r>
  </si>
  <si>
    <r>
      <rPr>
        <sz val="10"/>
        <rFont val="Arial"/>
        <family val="2"/>
      </rPr>
      <t>Figy.fólia öntap."VIGYÁZZ 400 V" 16X10cm</t>
    </r>
  </si>
  <si>
    <r>
      <rPr>
        <sz val="10"/>
        <rFont val="Arial"/>
        <family val="2"/>
      </rPr>
      <t>V csatlakozó 95-240mm2+fül+kötőe.kör.vez</t>
    </r>
  </si>
  <si>
    <r>
      <rPr>
        <sz val="10"/>
        <rFont val="Arial"/>
        <family val="2"/>
      </rPr>
      <t>V csatlakozó 25-95mm2+fül+kötőelem</t>
    </r>
  </si>
  <si>
    <r>
      <rPr>
        <sz val="10"/>
        <rFont val="Arial"/>
        <family val="2"/>
      </rPr>
      <t>Védőcső fektetése</t>
    </r>
  </si>
  <si>
    <r>
      <rPr>
        <sz val="10"/>
        <rFont val="Arial"/>
        <family val="2"/>
      </rPr>
      <t>fm</t>
    </r>
  </si>
  <si>
    <r>
      <rPr>
        <sz val="10"/>
        <rFont val="Arial"/>
        <family val="2"/>
      </rPr>
      <t>Bármely típusú biztosítóbetét ki- és behelyezése</t>
    </r>
  </si>
  <si>
    <r>
      <rPr>
        <sz val="10"/>
        <rFont val="Arial"/>
        <family val="2"/>
      </rPr>
      <t>Kisfeszültségű (0,6/1 kV) kábelek létesítése, rögzítés nélkül, 4x240mm2 keresztmetszetig</t>
    </r>
  </si>
  <si>
    <r>
      <rPr>
        <sz val="10"/>
        <rFont val="Arial"/>
        <family val="2"/>
      </rPr>
      <t>Kábelvégkiképzés (0,6/1 kV) 240 mm2-ig</t>
    </r>
  </si>
  <si>
    <r>
      <rPr>
        <sz val="10"/>
        <rFont val="Arial"/>
        <family val="2"/>
      </rPr>
      <t>Mûanyag kábeljelzõ szalag fektetése</t>
    </r>
  </si>
  <si>
    <r>
      <rPr>
        <sz val="10"/>
        <rFont val="Arial"/>
        <family val="2"/>
      </rPr>
      <t>Kábelbújtatás vízszintes ill. függõleges irányban</t>
    </r>
  </si>
  <si>
    <r>
      <rPr>
        <sz val="10"/>
        <rFont val="Arial"/>
        <family val="2"/>
      </rPr>
      <t>Kábel védõcsõbe húzása vagy kábelcsatornába fektetése 20 m-ig</t>
    </r>
  </si>
  <si>
    <r>
      <rPr>
        <sz val="10"/>
        <rFont val="Arial"/>
        <family val="2"/>
      </rPr>
      <t>Köztéri elosztószekrény létesítése</t>
    </r>
  </si>
  <si>
    <r>
      <rPr>
        <sz val="10"/>
        <rFont val="Arial"/>
        <family val="2"/>
      </rPr>
      <t>Biztosítósor beszerelése elosztószekrénybe</t>
    </r>
  </si>
  <si>
    <r>
      <rPr>
        <sz val="10"/>
        <rFont val="Arial"/>
        <family val="2"/>
      </rPr>
      <t>KIF-KÁBEL NAYY-J 4X240SM 1KV</t>
    </r>
  </si>
  <si>
    <r>
      <rPr>
        <sz val="10"/>
        <rFont val="Arial"/>
        <family val="2"/>
      </rPr>
      <t>E1-T1 és E2-M2 - KIF kábel és szerelvényei</t>
    </r>
  </si>
  <si>
    <r>
      <rPr>
        <sz val="10"/>
        <rFont val="Arial"/>
        <family val="2"/>
      </rPr>
      <t>Végelz. 1kV 4x35-150mm2 kültéri</t>
    </r>
  </si>
  <si>
    <r>
      <rPr>
        <sz val="10"/>
        <rFont val="Arial"/>
        <family val="2"/>
      </rPr>
      <t>klt</t>
    </r>
  </si>
  <si>
    <r>
      <rPr>
        <sz val="10"/>
        <rFont val="Arial"/>
        <family val="2"/>
      </rPr>
      <t>Biztosító betét NH-II 100A / gR</t>
    </r>
  </si>
  <si>
    <r>
      <rPr>
        <sz val="10"/>
        <rFont val="Arial"/>
        <family val="2"/>
      </rPr>
      <t>Biztosító betét NH-II 160A / gR</t>
    </r>
  </si>
  <si>
    <r>
      <rPr>
        <sz val="10"/>
        <rFont val="Arial"/>
        <family val="2"/>
      </rPr>
      <t>Cső műanyag 110mmx2,2mmx2m védő</t>
    </r>
  </si>
  <si>
    <r>
      <rPr>
        <sz val="10"/>
        <rFont val="Arial"/>
        <family val="2"/>
      </rPr>
      <t>Cső műanyag KPE 110mmx4,2mmx6m védő</t>
    </r>
  </si>
  <si>
    <r>
      <rPr>
        <sz val="10"/>
        <rFont val="Arial"/>
        <family val="2"/>
      </rPr>
      <t>Zsugorodó szabadtéri végelzáró (0,6/1 kV) komplett szerelése 240mm2-ig</t>
    </r>
  </si>
  <si>
    <r>
      <rPr>
        <sz val="10"/>
        <rFont val="Arial"/>
        <family val="2"/>
      </rPr>
      <t>KIF-KÁBEL NAYY-J 4X150SM 1KV</t>
    </r>
  </si>
  <si>
    <r>
      <rPr>
        <sz val="10"/>
        <rFont val="Arial"/>
        <family val="2"/>
      </rPr>
      <t>T1 és M2 Kábelfelvezetések oszlopra + ÁK</t>
    </r>
  </si>
  <si>
    <r>
      <rPr>
        <sz val="10"/>
        <rFont val="Arial"/>
        <family val="2"/>
      </rPr>
      <t>Leág.szorító AL/AL 50-240/50-240mm2</t>
    </r>
  </si>
  <si>
    <r>
      <rPr>
        <sz val="10"/>
        <rFont val="Arial"/>
        <family val="2"/>
      </rPr>
      <t>Rögz.elem pánt.szal. 19x0,75mm 100db/cs</t>
    </r>
  </si>
  <si>
    <r>
      <rPr>
        <sz val="10"/>
        <rFont val="Arial"/>
        <family val="2"/>
      </rPr>
      <t>Kábelrögz. gyorskötöző 50-90 mm KIF oszl</t>
    </r>
  </si>
  <si>
    <r>
      <rPr>
        <sz val="10"/>
        <rFont val="Arial"/>
        <family val="2"/>
      </rPr>
      <t>Pántoló szalag acél 19x0,75mm 30m/tek</t>
    </r>
  </si>
  <si>
    <r>
      <rPr>
        <sz val="10"/>
        <rFont val="Arial"/>
        <family val="2"/>
      </rPr>
      <t>Áramkötés készítése 95 mm2 keresztmetszetig csupasz vagy szigetelt vezetõre</t>
    </r>
  </si>
  <si>
    <r>
      <rPr>
        <sz val="10"/>
        <rFont val="Arial"/>
        <family val="2"/>
      </rPr>
      <t>Védõcsõ és csatlakozókábel felerõsítése bármely típusú oszlopra</t>
    </r>
  </si>
  <si>
    <r>
      <rPr>
        <sz val="10"/>
        <rFont val="Arial"/>
        <family val="2"/>
      </rPr>
      <t>OTR-E1-T1 és OTR-E2-M2 - Földmunka</t>
    </r>
  </si>
  <si>
    <r>
      <rPr>
        <sz val="10"/>
        <rFont val="Arial"/>
        <family val="2"/>
      </rPr>
      <t>Földkiemelés végzése géppel, I-IV. osztályú talajban</t>
    </r>
  </si>
  <si>
    <r>
      <rPr>
        <sz val="10"/>
        <rFont val="Arial"/>
        <family val="2"/>
      </rPr>
      <t>K3 Kalkulált homok anyagköltség</t>
    </r>
  </si>
  <si>
    <r>
      <rPr>
        <sz val="10"/>
        <rFont val="Arial"/>
        <family val="2"/>
      </rPr>
      <t>Homokágy készítése</t>
    </r>
  </si>
  <si>
    <r>
      <rPr>
        <b/>
        <sz val="10"/>
        <rFont val="Arial"/>
        <family val="2"/>
      </rPr>
      <t>KIF szigetelt szabadvezeték - Tokod, Nag</t>
    </r>
  </si>
  <si>
    <r>
      <rPr>
        <sz val="10"/>
        <rFont val="Arial"/>
        <family val="2"/>
      </rPr>
      <t>B1, B2 - KIF szabadvezetékhálózat bontása</t>
    </r>
  </si>
  <si>
    <r>
      <rPr>
        <sz val="10"/>
        <rFont val="Arial"/>
        <family val="2"/>
      </rPr>
      <t>Oszlopszállítás, oszlopszállító utánfutóval</t>
    </r>
  </si>
  <si>
    <r>
      <rPr>
        <sz val="10"/>
        <rFont val="Arial"/>
        <family val="2"/>
      </rPr>
      <t>km</t>
    </r>
  </si>
  <si>
    <r>
      <rPr>
        <sz val="10"/>
        <rFont val="Arial"/>
        <family val="2"/>
      </rPr>
      <t>Összekötõ vezeték (mindkét végén kötõelemmel) bontás</t>
    </r>
  </si>
  <si>
    <r>
      <rPr>
        <sz val="10"/>
        <rFont val="Arial"/>
        <family val="2"/>
      </rPr>
      <t>szál</t>
    </r>
  </si>
  <si>
    <r>
      <rPr>
        <sz val="10"/>
        <rFont val="Arial"/>
        <family val="2"/>
      </rPr>
      <t>Betonoszlop ledöntése 13 kN csúcshúzásig, 12 m összmagasságig</t>
    </r>
  </si>
  <si>
    <r>
      <rPr>
        <sz val="10"/>
        <rFont val="Arial"/>
        <family val="2"/>
      </rPr>
      <t>Betongyámos faoszlop bontása 10 m összmagasságig, szétszereléssel</t>
    </r>
  </si>
  <si>
    <r>
      <rPr>
        <sz val="10"/>
        <rFont val="Arial"/>
        <family val="2"/>
      </rPr>
      <t>Bármely típusú SSZV tartó vagy feszítõ fejszerkezet leszerelése betonoszlopról</t>
    </r>
  </si>
  <si>
    <r>
      <rPr>
        <sz val="10"/>
        <rFont val="Arial"/>
        <family val="2"/>
      </rPr>
      <t>Kereszttartó leszerelése betonoszlopról</t>
    </r>
  </si>
  <si>
    <r>
      <rPr>
        <sz val="10"/>
        <rFont val="Arial"/>
        <family val="2"/>
      </rPr>
      <t>Kereszttartó leszerelése faoszlopról</t>
    </r>
  </si>
  <si>
    <r>
      <rPr>
        <sz val="10"/>
        <rFont val="Arial"/>
        <family val="2"/>
      </rPr>
      <t>Szigetelõ leszerelése kereszttartóról</t>
    </r>
  </si>
  <si>
    <r>
      <rPr>
        <sz val="10"/>
        <rFont val="Arial"/>
        <family val="2"/>
      </rPr>
      <t>Szigetelõ leszerelése szigetelõtartóról</t>
    </r>
  </si>
  <si>
    <r>
      <rPr>
        <sz val="10"/>
        <rFont val="Arial"/>
        <family val="2"/>
      </rPr>
      <t>Csupasz vezeték bontása, 1 szálas</t>
    </r>
  </si>
  <si>
    <r>
      <rPr>
        <sz val="10"/>
        <rFont val="Arial"/>
        <family val="2"/>
      </rPr>
      <t>Bármely típusú kötegelt SSZV leszerelése</t>
    </r>
  </si>
  <si>
    <r>
      <rPr>
        <sz val="10"/>
        <rFont val="Arial"/>
        <family val="2"/>
      </rPr>
      <t>Végkötés bontás 95 mm-ig</t>
    </r>
  </si>
  <si>
    <r>
      <rPr>
        <sz val="10"/>
        <rFont val="Arial"/>
        <family val="2"/>
      </rPr>
      <t>Mindenféle típusú tartó- és áramkötés bontása</t>
    </r>
  </si>
  <si>
    <r>
      <rPr>
        <sz val="10"/>
        <rFont val="Arial"/>
        <family val="2"/>
      </rPr>
      <t>Oszlopok betonalapjának bontása</t>
    </r>
  </si>
  <si>
    <r>
      <rPr>
        <sz val="10"/>
        <rFont val="Arial"/>
        <family val="2"/>
      </rPr>
      <t>Kibontott oszlopalapgödrök feltöltése földdel, belterületen</t>
    </r>
  </si>
  <si>
    <r>
      <rPr>
        <sz val="10"/>
        <rFont val="Arial"/>
        <family val="2"/>
      </rPr>
      <t>Oszlopra való biztonságos fel- és lejutás kosaras gépjármû használatával a magasban való munkavégzés elõírásainak betartásával</t>
    </r>
  </si>
  <si>
    <r>
      <rPr>
        <sz val="10"/>
        <rFont val="Arial"/>
        <family val="2"/>
      </rPr>
      <t>Oszlop Vasbeton áttört 10/1300</t>
    </r>
  </si>
  <si>
    <r>
      <rPr>
        <sz val="10"/>
        <rFont val="Arial"/>
        <family val="2"/>
      </rPr>
      <t>Szabadvezeték AASC 50 mm2</t>
    </r>
  </si>
  <si>
    <r>
      <rPr>
        <sz val="10"/>
        <rFont val="Arial"/>
        <family val="2"/>
      </rPr>
      <t>kg</t>
    </r>
  </si>
  <si>
    <r>
      <rPr>
        <sz val="10"/>
        <rFont val="Arial"/>
        <family val="2"/>
      </rPr>
      <t>Alátét négyzetes th.4-70008/1 D18 N144</t>
    </r>
  </si>
  <si>
    <r>
      <rPr>
        <sz val="10"/>
        <rFont val="Arial"/>
        <family val="2"/>
      </rPr>
      <t>Alátét négyzetes th.4-70008/2 D22 N147</t>
    </r>
  </si>
  <si>
    <r>
      <rPr>
        <sz val="10"/>
        <rFont val="Arial"/>
        <family val="2"/>
      </rPr>
      <t>Feler.elem 4-30014/1 B Kisfesz.kt N126</t>
    </r>
  </si>
  <si>
    <r>
      <rPr>
        <sz val="10"/>
        <rFont val="Arial"/>
        <family val="2"/>
      </rPr>
      <t>Feszítő kengyel egyírányú 4-70006/1 N131</t>
    </r>
  </si>
  <si>
    <r>
      <rPr>
        <sz val="10"/>
        <rFont val="Arial"/>
        <family val="2"/>
      </rPr>
      <t>Ker.tartó 4-30005 B,V,F VL4+2 75F N421</t>
    </r>
  </si>
  <si>
    <r>
      <rPr>
        <sz val="10"/>
        <rFont val="Arial"/>
        <family val="2"/>
      </rPr>
      <t>Távtartó cső 4-70203/1 100mm N191</t>
    </r>
  </si>
  <si>
    <r>
      <rPr>
        <sz val="10"/>
        <rFont val="Arial"/>
        <family val="2"/>
      </rPr>
      <t>Rúdföldelés D20mm 3m lapv.csatl</t>
    </r>
  </si>
  <si>
    <r>
      <rPr>
        <sz val="10"/>
        <rFont val="Arial"/>
        <family val="2"/>
      </rPr>
      <t>Kábelsaru 50 mm2 RM/SM/13D</t>
    </r>
  </si>
  <si>
    <r>
      <rPr>
        <sz val="10"/>
        <rFont val="Arial"/>
        <family val="2"/>
      </rPr>
      <t>Kábelsaru nullázó</t>
    </r>
  </si>
  <si>
    <r>
      <rPr>
        <sz val="10"/>
        <rFont val="Arial"/>
        <family val="2"/>
      </rPr>
      <t>Leág.szorító AL/AL16-120/16-120csup/csup</t>
    </r>
  </si>
  <si>
    <r>
      <rPr>
        <sz val="10"/>
        <rFont val="Arial"/>
        <family val="2"/>
      </rPr>
      <t>Végkötés KIF 50mm2 K-ra L</t>
    </r>
  </si>
  <si>
    <r>
      <rPr>
        <sz val="10"/>
        <rFont val="Arial"/>
        <family val="2"/>
      </rPr>
      <t>Szigetelő hálózati porcelán K80 barna</t>
    </r>
  </si>
  <si>
    <r>
      <rPr>
        <sz val="10"/>
        <rFont val="Arial"/>
        <family val="2"/>
      </rPr>
      <t>Szigetelő hálózati porcelán K80 fehér</t>
    </r>
  </si>
  <si>
    <r>
      <rPr>
        <sz val="10"/>
        <rFont val="Arial"/>
        <family val="2"/>
      </rPr>
      <t>Anya hlf. tüzihorganyzott M12mm</t>
    </r>
  </si>
  <si>
    <r>
      <rPr>
        <sz val="10"/>
        <rFont val="Arial"/>
        <family val="2"/>
      </rPr>
      <t>Anya hlf. tüzihorganyzott M16mm</t>
    </r>
  </si>
  <si>
    <r>
      <rPr>
        <sz val="10"/>
        <rFont val="Arial"/>
        <family val="2"/>
      </rPr>
      <t>Anya hlf. tüzihorganyzott M20mm</t>
    </r>
  </si>
  <si>
    <r>
      <rPr>
        <sz val="10"/>
        <rFont val="Arial"/>
        <family val="2"/>
      </rPr>
      <t>Alátét lapos tüzihorganyzott M12mm</t>
    </r>
  </si>
  <si>
    <r>
      <rPr>
        <sz val="10"/>
        <rFont val="Arial"/>
        <family val="2"/>
      </rPr>
      <t>Alátét lapos tüzihorganyzott M16mm</t>
    </r>
  </si>
  <si>
    <r>
      <rPr>
        <sz val="10"/>
        <rFont val="Arial"/>
        <family val="2"/>
      </rPr>
      <t>Alátét lapos tüzihorganyzott M20mm</t>
    </r>
  </si>
  <si>
    <r>
      <rPr>
        <sz val="10"/>
        <rFont val="Arial"/>
        <family val="2"/>
      </rPr>
      <t>Alátét rugós tüzihorganyzott M12mm</t>
    </r>
  </si>
  <si>
    <r>
      <rPr>
        <sz val="10"/>
        <rFont val="Arial"/>
        <family val="2"/>
      </rPr>
      <t>Alátét rugós tüzihorganyzott M16mm</t>
    </r>
  </si>
  <si>
    <r>
      <rPr>
        <sz val="10"/>
        <rFont val="Arial"/>
        <family val="2"/>
      </rPr>
      <t>Alátét rugós tüzihorganyzott M20mm</t>
    </r>
  </si>
  <si>
    <r>
      <rPr>
        <sz val="10"/>
        <rFont val="Arial"/>
        <family val="2"/>
      </rPr>
      <t>Csavar hlf. tüzihorganyzott M12x40mm</t>
    </r>
  </si>
  <si>
    <r>
      <rPr>
        <sz val="10"/>
        <rFont val="Arial"/>
        <family val="2"/>
      </rPr>
      <t>Rúdcsavar tüzihorganyzott M16x400mm</t>
    </r>
  </si>
  <si>
    <r>
      <rPr>
        <sz val="10"/>
        <rFont val="Arial"/>
        <family val="2"/>
      </rPr>
      <t>Tartóvas tüzihorganyzott FCS M20x130mm</t>
    </r>
  </si>
  <si>
    <r>
      <rPr>
        <sz val="10"/>
        <rFont val="Arial"/>
        <family val="2"/>
      </rPr>
      <t>Tartóvas Tüzihorganyzott KCS M20x295mm</t>
    </r>
  </si>
  <si>
    <r>
      <rPr>
        <sz val="10"/>
        <rFont val="Arial"/>
        <family val="2"/>
      </rPr>
      <t>Alátét műanyag sajtolt 40x20x3mm</t>
    </r>
  </si>
  <si>
    <r>
      <rPr>
        <sz val="10"/>
        <rFont val="Arial"/>
        <family val="2"/>
      </rPr>
      <t>Laposacél EN 10058 S235 25x4mm 6m</t>
    </r>
  </si>
  <si>
    <r>
      <rPr>
        <sz val="10"/>
        <rFont val="Arial"/>
        <family val="2"/>
      </rPr>
      <t>Rúdföldelés D20mm 3m</t>
    </r>
  </si>
  <si>
    <r>
      <rPr>
        <sz val="10"/>
        <rFont val="Arial"/>
        <family val="2"/>
      </rPr>
      <t>Földkiemelés végzése kézi erővel, I-II. osztályú talajban</t>
    </r>
  </si>
  <si>
    <r>
      <rPr>
        <sz val="10"/>
        <rFont val="Arial"/>
        <family val="2"/>
      </rPr>
      <t>K1 Kalkulált beton anyagköltség</t>
    </r>
  </si>
  <si>
    <r>
      <rPr>
        <sz val="10"/>
        <rFont val="Arial"/>
        <family val="2"/>
      </rPr>
      <t>Betonoszlop építés 13 kN csúcshúzásig, 12 m magasságig</t>
    </r>
  </si>
  <si>
    <r>
      <rPr>
        <sz val="10"/>
        <rFont val="Arial"/>
        <family val="2"/>
      </rPr>
      <t>Csupaszvezeték tartó vagy feszítõ horganyzott vasszerkezet felszerelése betonoszlopra</t>
    </r>
  </si>
  <si>
    <r>
      <rPr>
        <sz val="10"/>
        <rFont val="Arial"/>
        <family val="2"/>
      </rPr>
      <t>Fejszerkezet bekötése az érintésvédelmi rendszerbe</t>
    </r>
  </si>
  <si>
    <r>
      <rPr>
        <sz val="10"/>
        <rFont val="Arial"/>
        <family val="2"/>
      </rPr>
      <t>KT 150 vagy K2 szigetelõ felszerelése szigetelõtartókkal együtt, meglévõ vasszerkezetre</t>
    </r>
  </si>
  <si>
    <r>
      <rPr>
        <sz val="10"/>
        <rFont val="Arial"/>
        <family val="2"/>
      </rPr>
      <t>Feszítõ- ill. végkötés készítése 95 mm2-ig</t>
    </r>
  </si>
  <si>
    <r>
      <rPr>
        <sz val="10"/>
        <rFont val="Arial"/>
        <family val="2"/>
      </rPr>
      <t>Tipizált méretû rúd- vagy keretföldelés készítése</t>
    </r>
  </si>
  <si>
    <r>
      <rPr>
        <sz val="10"/>
        <rFont val="Arial"/>
        <family val="2"/>
      </rPr>
      <t>Betonalap készítése földnedves elõkevert betonból</t>
    </r>
  </si>
  <si>
    <r>
      <rPr>
        <sz val="10"/>
        <rFont val="Arial"/>
        <family val="2"/>
      </rPr>
      <t>Bármely típusú SSZV tartó vagy feszítõ fejszerkezet leszerelése faoszlopról</t>
    </r>
  </si>
  <si>
    <r>
      <rPr>
        <sz val="10"/>
        <rFont val="Arial"/>
        <family val="2"/>
      </rPr>
      <t>Oszlopra való biztonságos fel- és lejutás a magasban való munkavégzés elõírásainak betartásával</t>
    </r>
  </si>
  <si>
    <r>
      <rPr>
        <b/>
        <sz val="10"/>
        <rFont val="Arial"/>
        <family val="2"/>
      </rPr>
      <t>Fogy. csatl. légkábel - Tokod, Nagy Völg</t>
    </r>
  </si>
  <si>
    <r>
      <rPr>
        <sz val="10"/>
        <rFont val="Arial"/>
        <family val="2"/>
      </rPr>
      <t>E1-T2 és E1-T3 - KIF kábel és szerelvényei</t>
    </r>
  </si>
  <si>
    <r>
      <rPr>
        <sz val="10"/>
        <rFont val="Arial"/>
        <family val="2"/>
      </rPr>
      <t>Végelz. 1kV 4x16-35mm2 kültéri</t>
    </r>
  </si>
  <si>
    <r>
      <rPr>
        <sz val="10"/>
        <rFont val="Arial"/>
        <family val="2"/>
      </rPr>
      <t>Végelz. 1kV 4x4-35 mm2 beltéri</t>
    </r>
  </si>
  <si>
    <r>
      <rPr>
        <sz val="10"/>
        <rFont val="Arial"/>
        <family val="2"/>
      </rPr>
      <t>Biztosító betét NH-00 50A / gR</t>
    </r>
  </si>
  <si>
    <r>
      <rPr>
        <sz val="10"/>
        <rFont val="Arial"/>
        <family val="2"/>
      </rPr>
      <t>Kisfeszültségű (0,6/1 kV) kábelek létesítése, rögzítés nélkül, 4x50mm2 keresztmetszetig</t>
    </r>
  </si>
  <si>
    <r>
      <rPr>
        <sz val="10"/>
        <rFont val="Arial"/>
        <family val="2"/>
      </rPr>
      <t>KIF-KÁBEL NAYY-J 4X25RE 1KV</t>
    </r>
  </si>
  <si>
    <r>
      <rPr>
        <sz val="10"/>
        <rFont val="Arial"/>
        <family val="2"/>
      </rPr>
      <t>T2 és T3 - Oszlopok és csatlakozókábelek felvezetése oszlopra</t>
    </r>
  </si>
  <si>
    <r>
      <rPr>
        <sz val="10"/>
        <rFont val="Arial"/>
        <family val="2"/>
      </rPr>
      <t>METZ H023 feszítőhorog köroszlopra</t>
    </r>
  </si>
  <si>
    <r>
      <rPr>
        <sz val="10"/>
        <rFont val="Arial"/>
        <family val="2"/>
      </rPr>
      <t>Anya hlf. horganyzott M8mm</t>
    </r>
  </si>
  <si>
    <r>
      <rPr>
        <sz val="10"/>
        <rFont val="Arial"/>
        <family val="2"/>
      </rPr>
      <t>Oszlop fa betongyámos 7m</t>
    </r>
  </si>
  <si>
    <r>
      <rPr>
        <sz val="10"/>
        <rFont val="Arial"/>
        <family val="2"/>
      </rPr>
      <t>Oszlopgyám Vasbeton eG</t>
    </r>
  </si>
  <si>
    <r>
      <rPr>
        <sz val="10"/>
        <rFont val="Arial"/>
        <family val="2"/>
      </rPr>
      <t>Kábelrögzítőbilincs R90 Fa oszlopra N759</t>
    </r>
  </si>
  <si>
    <r>
      <rPr>
        <sz val="10"/>
        <rFont val="Arial"/>
        <family val="2"/>
      </rPr>
      <t>Védőcsőrögz.bilincs R90 faoszlopra N758</t>
    </r>
  </si>
  <si>
    <r>
      <rPr>
        <sz val="10"/>
        <rFont val="Arial"/>
        <family val="2"/>
      </rPr>
      <t>Kábelsaru 50 mm2 RM/SM/10,5D</t>
    </r>
  </si>
  <si>
    <r>
      <rPr>
        <sz val="10"/>
        <rFont val="Arial"/>
        <family val="2"/>
      </rPr>
      <t>Anya hlf. tüzihorganyzott M10mm</t>
    </r>
  </si>
  <si>
    <r>
      <rPr>
        <sz val="10"/>
        <rFont val="Arial"/>
        <family val="2"/>
      </rPr>
      <t>Alátét lapos horganyzott M8mm</t>
    </r>
  </si>
  <si>
    <r>
      <rPr>
        <sz val="10"/>
        <rFont val="Arial"/>
        <family val="2"/>
      </rPr>
      <t>Alátét lapos tüzihorganyzott M10mm</t>
    </r>
  </si>
  <si>
    <r>
      <rPr>
        <sz val="10"/>
        <rFont val="Arial"/>
        <family val="2"/>
      </rPr>
      <t>Alátét rugós tüzihorganyzott M10mm</t>
    </r>
  </si>
  <si>
    <r>
      <rPr>
        <sz val="10"/>
        <rFont val="Arial"/>
        <family val="2"/>
      </rPr>
      <t>Csavar hlf. horganyzott M8x30mm</t>
    </r>
  </si>
  <si>
    <r>
      <rPr>
        <sz val="10"/>
        <rFont val="Arial"/>
        <family val="2"/>
      </rPr>
      <t>Csavar hlf. tüzihorganyzott M10x30mm</t>
    </r>
  </si>
  <si>
    <r>
      <rPr>
        <sz val="10"/>
        <rFont val="Arial"/>
        <family val="2"/>
      </rPr>
      <t>Csavar hlf. tüzihorganyzott M12X110mm</t>
    </r>
  </si>
  <si>
    <r>
      <rPr>
        <sz val="10"/>
        <rFont val="Arial"/>
        <family val="2"/>
      </rPr>
      <t>Rúdcsavar tüzihorganyzott M20x450mm</t>
    </r>
  </si>
  <si>
    <r>
      <rPr>
        <sz val="10"/>
        <rFont val="Arial"/>
        <family val="2"/>
      </rPr>
      <t>Cső műanyag KPE 63mmx2,5mmx6m védő</t>
    </r>
  </si>
  <si>
    <r>
      <rPr>
        <sz val="10"/>
        <rFont val="Arial"/>
        <family val="2"/>
      </rPr>
      <t>Faoszlop építése 10 m magasságig, betongyámmal</t>
    </r>
  </si>
  <si>
    <r>
      <rPr>
        <sz val="10"/>
        <rFont val="Arial"/>
        <family val="2"/>
      </rPr>
      <t>SSZV horganyzott tartó vagy feszítõ fejszerkezet felszerelése faoszlopra</t>
    </r>
  </si>
  <si>
    <r>
      <rPr>
        <sz val="10"/>
        <rFont val="Arial"/>
        <family val="2"/>
      </rPr>
      <t>T2 és T3 - Megmaradó csatlakozók lefeszítése és ÁK</t>
    </r>
  </si>
  <si>
    <r>
      <rPr>
        <sz val="10"/>
        <rFont val="Arial"/>
        <family val="2"/>
      </rPr>
      <t>Végfesz. kúpos 25 mm2</t>
    </r>
  </si>
  <si>
    <r>
      <rPr>
        <sz val="10"/>
        <rFont val="Arial"/>
        <family val="2"/>
      </rPr>
      <t>Leág.szor.átsz.Al.v.CU10-25/2,5-25 SZ/SZ</t>
    </r>
  </si>
  <si>
    <r>
      <rPr>
        <sz val="10"/>
        <rFont val="Arial"/>
        <family val="2"/>
      </rPr>
      <t>Leág.szor.átsz.Al.v.CU10-25/2,5-25 CS/SZ</t>
    </r>
  </si>
  <si>
    <r>
      <rPr>
        <sz val="10"/>
        <rFont val="Arial"/>
        <family val="2"/>
      </rPr>
      <t>E1-T2 és E1-T3 - Földmunka</t>
    </r>
  </si>
  <si>
    <t>db</t>
  </si>
  <si>
    <t xml:space="preserve">Kisfeszültségû szabadvezetékek hurokellenállás mérése, jkv. készítése, munkahelyre történõ utazás                 </t>
  </si>
  <si>
    <t xml:space="preserve">Mennyiség </t>
  </si>
  <si>
    <t>Egység</t>
  </si>
  <si>
    <t>(HUF)</t>
  </si>
  <si>
    <t>rakott km</t>
  </si>
  <si>
    <t xml:space="preserve">         Oszlopszállítás, oszlopszállító utánfutóval                                                                                        </t>
  </si>
  <si>
    <t>T1 - Csupaszhálózat áttörtgerincű betonoszloppal</t>
  </si>
  <si>
    <t>KIF csupasz szabadvezeték - Tokod, Nagy</t>
  </si>
  <si>
    <t xml:space="preserve">         Oszlopszállítás, oszlopszállító utánfutóval                  </t>
  </si>
  <si>
    <t>Oszlopra való biztonságos fel- és lejutás kosaras gépjármû használatával a           magasban való munkavégzés elõírásainak betartásával</t>
  </si>
  <si>
    <t xml:space="preserve">db                  </t>
  </si>
  <si>
    <t xml:space="preserve">Fogy. csatl. légvez - Tokod, Nagy Völgy         </t>
  </si>
  <si>
    <t xml:space="preserve">KIF csatlakozók bontása       </t>
  </si>
  <si>
    <t xml:space="preserve">     Egy- ill. háromfázisú SSZV fogyasztói csatlakozóvezeték bontása</t>
  </si>
  <si>
    <t>m</t>
  </si>
  <si>
    <t>Oszlopra való biztonságos fel- és lejutás kosaras gépjármû használatával a magasban való
munkavégzés elõírásainak betartásával</t>
  </si>
  <si>
    <t xml:space="preserve">db                </t>
  </si>
  <si>
    <t xml:space="preserve">B3 - KIF szabadvezetékhálózat bontása                                                                                                                                     </t>
  </si>
  <si>
    <t xml:space="preserve">Oszlopszállítás, oszlopszállító utánfutóval                                                                                          </t>
  </si>
  <si>
    <t xml:space="preserve">         Oszlopszállítás, oszlopszállító utánfutóval </t>
  </si>
  <si>
    <t>Oszlopra való biztonságos fel- és lejutás kosaras gépjármû használatával a magasban való munkavégzés elõírásainak betartásával</t>
  </si>
  <si>
    <t>Áramkötés készítése 95 mm2 keresztmetszetig csupasz vagy szigetelt vezetõre</t>
  </si>
  <si>
    <t>Egységár</t>
  </si>
  <si>
    <t>Felolvasólapra írandó összeg:</t>
  </si>
  <si>
    <t>Ft + ÁFA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</si>
</sst>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0000000"/>
    <numFmt numFmtId="167" formatCode="_-* #,##0_-;\-* #,##0_-;_-* &quot;-&quot;??_-;_-@_-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sz val="10"/>
      <color rgb="FF000000"/>
      <name val="Arial"/>
      <family val="2"/>
      <charset val="238"/>
    </font>
    <font>
      <sz val="10"/>
      <name val="Times New Roman"/>
      <family val="2"/>
      <charset val="238"/>
    </font>
    <font>
      <b/>
      <sz val="10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D2D2D2"/>
      </bottom>
      <diagonal/>
    </border>
    <border>
      <left/>
      <right/>
      <top style="thin">
        <color rgb="FFD2D2D2"/>
      </top>
      <bottom style="thin">
        <color rgb="FFD2D2D2"/>
      </bottom>
      <diagonal/>
    </border>
    <border>
      <left/>
      <right/>
      <top/>
      <bottom style="thin">
        <color rgb="FFD2D2D2"/>
      </bottom>
      <diagonal/>
    </border>
    <border>
      <left/>
      <right/>
      <top style="thin">
        <color rgb="FFD2D2D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2"/>
    </xf>
    <xf numFmtId="0" fontId="7" fillId="0" borderId="3" xfId="0" applyFont="1" applyBorder="1" applyAlignment="1">
      <alignment horizontal="left" vertical="top" wrapText="1" indent="3"/>
    </xf>
    <xf numFmtId="0" fontId="5" fillId="0" borderId="3" xfId="0" applyFont="1" applyBorder="1" applyAlignment="1">
      <alignment horizontal="left" vertical="top" wrapText="1" indent="3"/>
    </xf>
    <xf numFmtId="1" fontId="9" fillId="0" borderId="3" xfId="0" applyNumberFormat="1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 indent="4"/>
    </xf>
    <xf numFmtId="0" fontId="5" fillId="0" borderId="3" xfId="0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left" vertical="top" shrinkToFit="1"/>
    </xf>
    <xf numFmtId="0" fontId="5" fillId="0" borderId="2" xfId="0" applyFont="1" applyBorder="1" applyAlignment="1">
      <alignment horizontal="left" vertical="top" wrapText="1" indent="4"/>
    </xf>
    <xf numFmtId="1" fontId="9" fillId="0" borderId="4" xfId="0" applyNumberFormat="1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 indent="2"/>
    </xf>
    <xf numFmtId="0" fontId="3" fillId="0" borderId="4" xfId="0" applyFont="1" applyBorder="1" applyAlignment="1">
      <alignment horizontal="left" vertical="top" wrapText="1" indent="2"/>
    </xf>
    <xf numFmtId="166" fontId="9" fillId="0" borderId="3" xfId="0" applyNumberFormat="1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wrapText="1" indent="3"/>
    </xf>
    <xf numFmtId="0" fontId="4" fillId="0" borderId="0" xfId="0" applyFont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right" vertical="top" shrinkToFit="1"/>
    </xf>
    <xf numFmtId="1" fontId="9" fillId="0" borderId="3" xfId="0" applyNumberFormat="1" applyFont="1" applyBorder="1" applyAlignment="1">
      <alignment vertical="top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 indent="3"/>
    </xf>
    <xf numFmtId="2" fontId="9" fillId="0" borderId="3" xfId="0" applyNumberFormat="1" applyFont="1" applyBorder="1" applyAlignment="1">
      <alignment vertical="top" shrinkToFit="1"/>
    </xf>
    <xf numFmtId="1" fontId="9" fillId="0" borderId="2" xfId="0" applyNumberFormat="1" applyFont="1" applyBorder="1" applyAlignment="1">
      <alignment vertical="top" shrinkToFit="1"/>
    </xf>
    <xf numFmtId="164" fontId="9" fillId="0" borderId="3" xfId="0" applyNumberFormat="1" applyFont="1" applyBorder="1" applyAlignment="1">
      <alignment vertical="top" shrinkToFit="1"/>
    </xf>
    <xf numFmtId="165" fontId="9" fillId="0" borderId="3" xfId="0" applyNumberFormat="1" applyFont="1" applyBorder="1" applyAlignment="1">
      <alignment vertical="top" shrinkToFit="1"/>
    </xf>
    <xf numFmtId="0" fontId="2" fillId="0" borderId="1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 indent="4"/>
    </xf>
    <xf numFmtId="1" fontId="9" fillId="0" borderId="4" xfId="0" applyNumberFormat="1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center" wrapText="1"/>
    </xf>
    <xf numFmtId="1" fontId="9" fillId="0" borderId="3" xfId="0" applyNumberFormat="1" applyFont="1" applyBorder="1" applyAlignment="1">
      <alignment horizontal="left" vertical="center" shrinkToFit="1"/>
    </xf>
    <xf numFmtId="1" fontId="9" fillId="0" borderId="5" xfId="0" applyNumberFormat="1" applyFont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 wrapText="1" indent="4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 indent="4"/>
    </xf>
    <xf numFmtId="0" fontId="11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wrapText="1"/>
    </xf>
    <xf numFmtId="1" fontId="9" fillId="0" borderId="3" xfId="0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top" wrapText="1" indent="6"/>
    </xf>
    <xf numFmtId="167" fontId="2" fillId="0" borderId="0" xfId="1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 wrapText="1"/>
    </xf>
    <xf numFmtId="1" fontId="9" fillId="0" borderId="5" xfId="0" applyNumberFormat="1" applyFont="1" applyBorder="1" applyAlignment="1">
      <alignment vertical="top" shrinkToFit="1"/>
    </xf>
    <xf numFmtId="0" fontId="5" fillId="0" borderId="5" xfId="0" applyFont="1" applyBorder="1" applyAlignment="1">
      <alignment horizontal="left" vertical="top" wrapText="1"/>
    </xf>
    <xf numFmtId="1" fontId="9" fillId="0" borderId="4" xfId="0" applyNumberFormat="1" applyFont="1" applyBorder="1" applyAlignment="1">
      <alignment vertical="top" shrinkToFit="1"/>
    </xf>
    <xf numFmtId="1" fontId="9" fillId="0" borderId="0" xfId="0" applyNumberFormat="1" applyFont="1" applyAlignment="1">
      <alignment horizontal="left" vertical="top" shrinkToFit="1"/>
    </xf>
    <xf numFmtId="0" fontId="5" fillId="0" borderId="0" xfId="0" applyFont="1" applyAlignment="1">
      <alignment horizontal="left" vertical="top" wrapText="1" indent="4"/>
    </xf>
    <xf numFmtId="1" fontId="9" fillId="0" borderId="0" xfId="0" applyNumberFormat="1" applyFont="1" applyAlignment="1">
      <alignment vertical="top" shrinkToFit="1"/>
    </xf>
    <xf numFmtId="1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1" fontId="9" fillId="0" borderId="0" xfId="0" applyNumberFormat="1" applyFont="1" applyAlignment="1">
      <alignment horizontal="left" vertical="center" shrinkToFit="1"/>
    </xf>
    <xf numFmtId="1" fontId="2" fillId="0" borderId="0" xfId="0" applyNumberFormat="1" applyFont="1" applyAlignment="1">
      <alignment horizontal="left" vertical="top" wrapText="1" indent="2"/>
    </xf>
    <xf numFmtId="1" fontId="5" fillId="0" borderId="0" xfId="0" applyNumberFormat="1" applyFont="1" applyAlignment="1">
      <alignment vertical="top" wrapText="1"/>
    </xf>
    <xf numFmtId="0" fontId="13" fillId="0" borderId="0" xfId="0" applyFont="1" applyAlignment="1">
      <alignment horizontal="right" vertical="top"/>
    </xf>
    <xf numFmtId="167" fontId="4" fillId="0" borderId="0" xfId="1" applyNumberFormat="1" applyFont="1" applyAlignment="1">
      <alignment vertical="top" wrapText="1"/>
    </xf>
    <xf numFmtId="167" fontId="3" fillId="0" borderId="0" xfId="1" applyNumberFormat="1" applyFont="1" applyAlignment="1">
      <alignment vertical="top" wrapText="1"/>
    </xf>
    <xf numFmtId="167" fontId="2" fillId="0" borderId="0" xfId="1" applyNumberFormat="1" applyFont="1" applyBorder="1" applyAlignment="1">
      <alignment wrapText="1"/>
    </xf>
    <xf numFmtId="167" fontId="5" fillId="0" borderId="3" xfId="1" applyNumberFormat="1" applyFont="1" applyBorder="1" applyAlignment="1">
      <alignment vertical="top" wrapText="1"/>
    </xf>
    <xf numFmtId="167" fontId="3" fillId="0" borderId="2" xfId="1" applyNumberFormat="1" applyFont="1" applyBorder="1" applyAlignment="1">
      <alignment horizontal="right" vertical="top" wrapText="1"/>
    </xf>
    <xf numFmtId="167" fontId="5" fillId="0" borderId="3" xfId="1" applyNumberFormat="1" applyFont="1" applyBorder="1" applyAlignment="1">
      <alignment horizontal="right" vertical="top" wrapText="1"/>
    </xf>
    <xf numFmtId="167" fontId="3" fillId="0" borderId="3" xfId="1" applyNumberFormat="1" applyFont="1" applyBorder="1" applyAlignment="1">
      <alignment horizontal="right" vertical="top" wrapText="1"/>
    </xf>
    <xf numFmtId="167" fontId="5" fillId="2" borderId="3" xfId="1" applyNumberFormat="1" applyFont="1" applyFill="1" applyBorder="1" applyAlignment="1">
      <alignment vertical="top" wrapText="1"/>
    </xf>
    <xf numFmtId="167" fontId="14" fillId="2" borderId="3" xfId="1" applyNumberFormat="1" applyFont="1" applyFill="1" applyBorder="1" applyAlignment="1">
      <alignment vertical="top" wrapText="1"/>
    </xf>
    <xf numFmtId="167" fontId="5" fillId="0" borderId="0" xfId="1" applyNumberFormat="1" applyFont="1" applyBorder="1" applyAlignment="1">
      <alignment horizontal="right" vertical="center" wrapText="1"/>
    </xf>
    <xf numFmtId="167" fontId="4" fillId="0" borderId="3" xfId="1" applyNumberFormat="1" applyFont="1" applyBorder="1" applyAlignment="1">
      <alignment horizontal="right" vertical="top" wrapText="1"/>
    </xf>
    <xf numFmtId="167" fontId="3" fillId="0" borderId="4" xfId="1" applyNumberFormat="1" applyFont="1" applyBorder="1" applyAlignment="1">
      <alignment horizontal="right" vertical="top" wrapText="1"/>
    </xf>
    <xf numFmtId="167" fontId="13" fillId="0" borderId="0" xfId="1" applyNumberFormat="1" applyFont="1" applyAlignment="1">
      <alignment horizontal="left" vertical="top"/>
    </xf>
    <xf numFmtId="3" fontId="13" fillId="0" borderId="0" xfId="0" applyNumberFormat="1" applyFont="1" applyAlignment="1">
      <alignment horizontal="center" vertical="top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3496945</xdr:colOff>
      <xdr:row>0</xdr:row>
      <xdr:rowOff>433705</xdr:rowOff>
    </xdr:to>
    <xdr:grpSp>
      <xdr:nvGrpSpPr>
        <xdr:cNvPr id="7" name="Group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0"/>
          <a:ext cx="4225327" cy="433705"/>
          <a:chOff x="0" y="0"/>
          <a:chExt cx="4201795" cy="433705"/>
        </a:xfrm>
      </xdr:grpSpPr>
      <xdr:pic>
        <xdr:nvPicPr>
          <xdr:cNvPr id="8" name="image2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201408" cy="433104"/>
          </a:xfrm>
          <a:prstGeom prst="rect">
            <a:avLst/>
          </a:prstGeom>
        </xdr:spPr>
      </xdr:pic>
      <xdr:sp macro="" textlink="">
        <xdr:nvSpPr>
          <xdr:cNvPr id="9" name="Textbox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0" y="0"/>
            <a:ext cx="4201795" cy="43370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50" b="1" spc="-5">
                <a:latin typeface="Arial"/>
                <a:cs typeface="Arial"/>
              </a:rPr>
              <a:t>TÉTELE</a:t>
            </a:r>
            <a:r>
              <a:rPr sz="850" b="1" spc="0">
                <a:latin typeface="Arial"/>
                <a:cs typeface="Arial"/>
              </a:rPr>
              <a:t>S</a:t>
            </a:r>
            <a:r>
              <a:rPr sz="850" b="1" spc="5">
                <a:latin typeface="Arial"/>
                <a:cs typeface="Arial"/>
              </a:rPr>
              <a:t> </a:t>
            </a:r>
            <a:r>
              <a:rPr sz="850" b="1" spc="-5">
                <a:latin typeface="Arial"/>
                <a:cs typeface="Arial"/>
              </a:rPr>
              <a:t>KÖLTSÉGKALKULACIÓ</a:t>
            </a:r>
          </a:p>
          <a:p>
            <a:endParaRPr/>
          </a:p>
          <a:p>
            <a:r>
              <a:rPr sz="750" b="0" spc="-5">
                <a:latin typeface="Arial"/>
                <a:cs typeface="Arial"/>
              </a:rPr>
              <a:t>Tokod</a:t>
            </a:r>
            <a:r>
              <a:rPr sz="750" b="0" spc="0">
                <a:latin typeface="Arial"/>
                <a:cs typeface="Arial"/>
              </a:rPr>
              <a:t>,</a:t>
            </a:r>
            <a:r>
              <a:rPr sz="750" b="0" spc="-5">
                <a:latin typeface="Arial"/>
                <a:cs typeface="Arial"/>
              </a:rPr>
              <a:t> Nag</a:t>
            </a:r>
            <a:r>
              <a:rPr sz="750" b="0" spc="0">
                <a:latin typeface="Arial"/>
                <a:cs typeface="Arial"/>
              </a:rPr>
              <a:t>y</a:t>
            </a:r>
            <a:r>
              <a:rPr sz="750" b="0" spc="-5">
                <a:latin typeface="Arial"/>
                <a:cs typeface="Arial"/>
              </a:rPr>
              <a:t> Völg</a:t>
            </a:r>
            <a:r>
              <a:rPr sz="750" b="0" spc="0">
                <a:latin typeface="Arial"/>
                <a:cs typeface="Arial"/>
              </a:rPr>
              <a:t>y</a:t>
            </a:r>
            <a:r>
              <a:rPr sz="750" b="0" spc="-5">
                <a:latin typeface="Arial"/>
                <a:cs typeface="Arial"/>
              </a:rPr>
              <a:t> dűlő</a:t>
            </a:r>
            <a:r>
              <a:rPr sz="750" b="0" spc="0">
                <a:latin typeface="Arial"/>
                <a:cs typeface="Arial"/>
              </a:rPr>
              <a:t>,</a:t>
            </a:r>
            <a:r>
              <a:rPr sz="750" b="0" spc="-5">
                <a:latin typeface="Arial"/>
                <a:cs typeface="Arial"/>
              </a:rPr>
              <a:t> Látogat</a:t>
            </a:r>
            <a:r>
              <a:rPr sz="750" b="0" spc="0">
                <a:latin typeface="Arial"/>
                <a:cs typeface="Arial"/>
              </a:rPr>
              <a:t>ó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központ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(6479</a:t>
            </a:r>
            <a:r>
              <a:rPr sz="750" b="0" spc="-5">
                <a:latin typeface="Arial"/>
                <a:cs typeface="Arial"/>
              </a:rPr>
              <a:t> hrsz.)</a:t>
            </a:r>
            <a:r>
              <a:rPr sz="750" b="0" spc="0">
                <a:latin typeface="Arial"/>
                <a:cs typeface="Arial"/>
              </a:rPr>
              <a:t>,</a:t>
            </a:r>
            <a:r>
              <a:rPr sz="750" b="0" spc="-5">
                <a:latin typeface="Arial"/>
                <a:cs typeface="Arial"/>
              </a:rPr>
              <a:t> 0,4kV-o</a:t>
            </a:r>
            <a:r>
              <a:rPr sz="750" b="0" spc="0">
                <a:latin typeface="Arial"/>
                <a:cs typeface="Arial"/>
              </a:rPr>
              <a:t>s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szabadvezeték</a:t>
            </a:r>
            <a:r>
              <a:rPr sz="750" b="0" spc="-5">
                <a:latin typeface="Arial"/>
                <a:cs typeface="Arial"/>
              </a:rPr>
              <a:t> </a:t>
            </a:r>
            <a:r>
              <a:rPr sz="750" b="0" spc="0">
                <a:latin typeface="Arial"/>
                <a:cs typeface="Arial"/>
              </a:rPr>
              <a:t>kiváltása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0"/>
  <sheetViews>
    <sheetView tabSelected="1" zoomScale="85" zoomScaleNormal="85" workbookViewId="0">
      <selection activeCell="J11" sqref="J11"/>
    </sheetView>
  </sheetViews>
  <sheetFormatPr defaultRowHeight="12.75" x14ac:dyDescent="0.2"/>
  <cols>
    <col min="1" max="1" width="12.83203125" style="1" bestFit="1" customWidth="1"/>
    <col min="2" max="2" width="92.6640625" style="1" customWidth="1"/>
    <col min="3" max="3" width="12.5" style="1" bestFit="1" customWidth="1"/>
    <col min="4" max="4" width="8.6640625" style="1" bestFit="1" customWidth="1"/>
    <col min="5" max="5" width="17.6640625" style="60" bestFit="1" customWidth="1"/>
    <col min="6" max="6" width="15.1640625" style="60" bestFit="1" customWidth="1"/>
    <col min="7" max="7" width="11.6640625" style="1" bestFit="1" customWidth="1"/>
    <col min="8" max="8" width="16.1640625" style="1" bestFit="1" customWidth="1"/>
    <col min="9" max="12" width="9.33203125" style="1"/>
    <col min="13" max="13" width="13" style="1" bestFit="1" customWidth="1"/>
    <col min="14" max="16384" width="9.33203125" style="1"/>
  </cols>
  <sheetData>
    <row r="1" spans="1:13" ht="35.1" customHeight="1" x14ac:dyDescent="0.2"/>
    <row r="2" spans="1:13" ht="15" customHeight="1" x14ac:dyDescent="0.2">
      <c r="A2" s="2" t="s">
        <v>0</v>
      </c>
      <c r="B2" s="2" t="s">
        <v>1</v>
      </c>
      <c r="C2" s="25" t="s">
        <v>173</v>
      </c>
      <c r="D2" s="25" t="s">
        <v>174</v>
      </c>
      <c r="E2" s="75" t="s">
        <v>194</v>
      </c>
      <c r="F2" s="76" t="s">
        <v>2</v>
      </c>
    </row>
    <row r="3" spans="1:13" ht="12" customHeight="1" x14ac:dyDescent="0.2">
      <c r="A3" s="3"/>
      <c r="B3" s="3"/>
      <c r="C3" s="39"/>
      <c r="D3" s="39"/>
      <c r="E3" s="77"/>
      <c r="F3" s="76" t="s">
        <v>175</v>
      </c>
    </row>
    <row r="4" spans="1:13" ht="12.6" customHeight="1" x14ac:dyDescent="0.2">
      <c r="A4" s="4"/>
      <c r="B4" s="5" t="s">
        <v>3</v>
      </c>
      <c r="C4" s="26"/>
      <c r="D4" s="26"/>
      <c r="E4" s="78"/>
      <c r="F4" s="79">
        <f>+F6+F21+F83+F103+F154+F164</f>
        <v>10029696.591999998</v>
      </c>
      <c r="G4" s="44"/>
      <c r="M4" s="60"/>
    </row>
    <row r="5" spans="1:13" ht="12.6" customHeight="1" x14ac:dyDescent="0.2">
      <c r="A5" s="6"/>
      <c r="B5" s="7" t="s">
        <v>4</v>
      </c>
      <c r="C5" s="27"/>
      <c r="D5" s="27"/>
      <c r="E5" s="78"/>
      <c r="F5" s="80">
        <f>+F6</f>
        <v>1350068</v>
      </c>
    </row>
    <row r="6" spans="1:13" ht="12.95" customHeight="1" x14ac:dyDescent="0.2">
      <c r="A6" s="6"/>
      <c r="B6" s="8" t="s">
        <v>5</v>
      </c>
      <c r="C6" s="27"/>
      <c r="D6" s="27"/>
      <c r="E6" s="81"/>
      <c r="F6" s="81">
        <f>+F9+F10+F11+F12+F13</f>
        <v>1350068</v>
      </c>
    </row>
    <row r="7" spans="1:13" ht="12.6" customHeight="1" x14ac:dyDescent="0.2">
      <c r="A7" s="6"/>
      <c r="B7" s="9" t="s">
        <v>6</v>
      </c>
      <c r="C7" s="27"/>
      <c r="D7" s="27"/>
      <c r="E7" s="78"/>
      <c r="F7" s="80">
        <v>0</v>
      </c>
    </row>
    <row r="8" spans="1:13" ht="12.6" customHeight="1" x14ac:dyDescent="0.2">
      <c r="A8" s="6"/>
      <c r="B8" s="10" t="s">
        <v>7</v>
      </c>
      <c r="C8" s="27"/>
      <c r="D8" s="27"/>
      <c r="E8" s="78"/>
      <c r="F8" s="80">
        <f>+F9+F10+F11+F12</f>
        <v>435353</v>
      </c>
    </row>
    <row r="9" spans="1:13" ht="12.6" customHeight="1" x14ac:dyDescent="0.2">
      <c r="A9" s="11">
        <v>190160</v>
      </c>
      <c r="B9" s="12" t="s">
        <v>8</v>
      </c>
      <c r="C9" s="28">
        <v>5</v>
      </c>
      <c r="D9" s="28" t="s">
        <v>171</v>
      </c>
      <c r="E9" s="82">
        <v>25575</v>
      </c>
      <c r="F9" s="80">
        <f t="shared" ref="F9:F18" si="0">+E9*C9</f>
        <v>127875</v>
      </c>
    </row>
    <row r="10" spans="1:13" ht="12.6" customHeight="1" x14ac:dyDescent="0.2">
      <c r="A10" s="11">
        <v>9990007</v>
      </c>
      <c r="B10" s="12" t="s">
        <v>9</v>
      </c>
      <c r="C10" s="28">
        <v>1</v>
      </c>
      <c r="D10" s="28" t="s">
        <v>171</v>
      </c>
      <c r="E10" s="82">
        <v>65736</v>
      </c>
      <c r="F10" s="80">
        <f t="shared" si="0"/>
        <v>65736</v>
      </c>
    </row>
    <row r="11" spans="1:13" ht="12.6" customHeight="1" x14ac:dyDescent="0.2">
      <c r="A11" s="11">
        <v>9990009</v>
      </c>
      <c r="B11" s="12" t="s">
        <v>10</v>
      </c>
      <c r="C11" s="29">
        <v>1</v>
      </c>
      <c r="D11" s="28" t="s">
        <v>171</v>
      </c>
      <c r="E11" s="82">
        <v>58910</v>
      </c>
      <c r="F11" s="80">
        <f t="shared" si="0"/>
        <v>58910</v>
      </c>
    </row>
    <row r="12" spans="1:13" ht="12.6" customHeight="1" x14ac:dyDescent="0.2">
      <c r="A12" s="11">
        <v>9990011</v>
      </c>
      <c r="B12" s="12" t="s">
        <v>11</v>
      </c>
      <c r="C12" s="28">
        <v>8</v>
      </c>
      <c r="D12" s="28" t="s">
        <v>171</v>
      </c>
      <c r="E12" s="82">
        <v>22854</v>
      </c>
      <c r="F12" s="80">
        <f t="shared" si="0"/>
        <v>182832</v>
      </c>
    </row>
    <row r="13" spans="1:13" ht="12.6" customHeight="1" x14ac:dyDescent="0.2">
      <c r="A13" s="6"/>
      <c r="B13" s="10" t="s">
        <v>12</v>
      </c>
      <c r="C13" s="27"/>
      <c r="D13" s="27"/>
      <c r="E13" s="78"/>
      <c r="F13" s="80">
        <f>SUM(F14:F19)</f>
        <v>914715</v>
      </c>
      <c r="I13" s="44"/>
    </row>
    <row r="14" spans="1:13" ht="25.5" x14ac:dyDescent="0.2">
      <c r="A14" s="1">
        <v>1394270</v>
      </c>
      <c r="B14" s="34" t="s">
        <v>172</v>
      </c>
      <c r="C14" s="62">
        <v>2</v>
      </c>
      <c r="D14" s="62" t="s">
        <v>171</v>
      </c>
      <c r="E14" s="82">
        <v>141933</v>
      </c>
      <c r="F14" s="80">
        <f t="shared" si="0"/>
        <v>283866</v>
      </c>
    </row>
    <row r="15" spans="1:13" ht="12.6" customHeight="1" x14ac:dyDescent="0.2">
      <c r="A15" s="11">
        <v>1398240</v>
      </c>
      <c r="B15" s="12" t="s">
        <v>13</v>
      </c>
      <c r="C15" s="31">
        <v>78</v>
      </c>
      <c r="D15" s="15" t="s">
        <v>14</v>
      </c>
      <c r="E15" s="82">
        <v>649</v>
      </c>
      <c r="F15" s="80">
        <f>+E15*C15</f>
        <v>50622</v>
      </c>
    </row>
    <row r="16" spans="1:13" ht="12.6" customHeight="1" x14ac:dyDescent="0.2">
      <c r="A16" s="11">
        <v>190137</v>
      </c>
      <c r="B16" s="12" t="s">
        <v>15</v>
      </c>
      <c r="C16" s="31">
        <v>3</v>
      </c>
      <c r="D16" s="15" t="s">
        <v>16</v>
      </c>
      <c r="E16" s="82">
        <v>3379</v>
      </c>
      <c r="F16" s="80">
        <f t="shared" si="0"/>
        <v>10137</v>
      </c>
    </row>
    <row r="17" spans="1:8" ht="12.6" customHeight="1" x14ac:dyDescent="0.2">
      <c r="A17" s="11">
        <v>190141</v>
      </c>
      <c r="B17" s="12" t="s">
        <v>17</v>
      </c>
      <c r="C17" s="30" t="s">
        <v>18</v>
      </c>
      <c r="D17" s="15" t="s">
        <v>19</v>
      </c>
      <c r="E17" s="82">
        <v>246450</v>
      </c>
      <c r="F17" s="80">
        <f>+E17</f>
        <v>246450</v>
      </c>
    </row>
    <row r="18" spans="1:8" ht="12.6" customHeight="1" x14ac:dyDescent="0.2">
      <c r="A18" s="11">
        <v>190144</v>
      </c>
      <c r="B18" s="12" t="s">
        <v>20</v>
      </c>
      <c r="C18" s="31">
        <v>1</v>
      </c>
      <c r="D18" s="15" t="s">
        <v>21</v>
      </c>
      <c r="E18" s="82">
        <v>46965</v>
      </c>
      <c r="F18" s="80">
        <f t="shared" si="0"/>
        <v>46965</v>
      </c>
    </row>
    <row r="19" spans="1:8" ht="12.6" customHeight="1" x14ac:dyDescent="0.2">
      <c r="A19" s="11">
        <v>190145</v>
      </c>
      <c r="B19" s="12" t="s">
        <v>22</v>
      </c>
      <c r="C19" s="30" t="s">
        <v>18</v>
      </c>
      <c r="D19" s="15" t="s">
        <v>19</v>
      </c>
      <c r="E19" s="83">
        <v>276675</v>
      </c>
      <c r="F19" s="80">
        <f>+E19</f>
        <v>276675</v>
      </c>
    </row>
    <row r="20" spans="1:8" ht="12.6" customHeight="1" x14ac:dyDescent="0.2">
      <c r="A20" s="6"/>
      <c r="B20" s="7" t="s">
        <v>23</v>
      </c>
      <c r="C20" s="27"/>
      <c r="D20" s="6"/>
      <c r="E20" s="78"/>
      <c r="F20" s="80">
        <f>+F4-F6</f>
        <v>8679628.5919999983</v>
      </c>
    </row>
    <row r="21" spans="1:8" x14ac:dyDescent="0.2">
      <c r="A21" s="6"/>
      <c r="B21" s="8" t="s">
        <v>24</v>
      </c>
      <c r="C21" s="27"/>
      <c r="D21" s="6"/>
      <c r="E21" s="78"/>
      <c r="F21" s="81">
        <f>+F22+F52+F70+F79</f>
        <v>5216908.0409999993</v>
      </c>
      <c r="G21" s="44"/>
    </row>
    <row r="22" spans="1:8" ht="12.6" customHeight="1" x14ac:dyDescent="0.2">
      <c r="A22" s="6"/>
      <c r="B22" s="10" t="s">
        <v>25</v>
      </c>
      <c r="C22" s="27"/>
      <c r="D22" s="6"/>
      <c r="E22" s="78"/>
      <c r="F22" s="80">
        <f>+SUM(F23:F51)</f>
        <v>2447883.7999999998</v>
      </c>
    </row>
    <row r="23" spans="1:8" ht="12.6" customHeight="1" x14ac:dyDescent="0.2">
      <c r="A23" s="11">
        <v>1300100607</v>
      </c>
      <c r="B23" s="12" t="s">
        <v>26</v>
      </c>
      <c r="C23" s="31">
        <v>17</v>
      </c>
      <c r="D23" s="15" t="s">
        <v>21</v>
      </c>
      <c r="E23" s="82">
        <v>367</v>
      </c>
      <c r="F23" s="80">
        <f t="shared" ref="F23:F51" si="1">+E23*C23</f>
        <v>6239</v>
      </c>
    </row>
    <row r="24" spans="1:8" ht="12.6" customHeight="1" x14ac:dyDescent="0.2">
      <c r="A24" s="11">
        <v>1300105984</v>
      </c>
      <c r="B24" s="12" t="s">
        <v>27</v>
      </c>
      <c r="C24" s="31">
        <v>4</v>
      </c>
      <c r="D24" s="15" t="s">
        <v>21</v>
      </c>
      <c r="E24" s="82">
        <v>3916</v>
      </c>
      <c r="F24" s="80">
        <f t="shared" si="1"/>
        <v>15664</v>
      </c>
      <c r="G24" s="61"/>
    </row>
    <row r="25" spans="1:8" ht="12.6" customHeight="1" x14ac:dyDescent="0.2">
      <c r="A25" s="11">
        <v>1300106098</v>
      </c>
      <c r="B25" s="12" t="s">
        <v>28</v>
      </c>
      <c r="C25" s="31">
        <v>4</v>
      </c>
      <c r="D25" s="15" t="s">
        <v>21</v>
      </c>
      <c r="E25" s="82">
        <v>872</v>
      </c>
      <c r="F25" s="80">
        <f t="shared" si="1"/>
        <v>3488</v>
      </c>
    </row>
    <row r="26" spans="1:8" ht="12.6" customHeight="1" x14ac:dyDescent="0.2">
      <c r="A26" s="11">
        <v>1300106100</v>
      </c>
      <c r="B26" s="12" t="s">
        <v>29</v>
      </c>
      <c r="C26" s="31">
        <v>2</v>
      </c>
      <c r="D26" s="15" t="s">
        <v>21</v>
      </c>
      <c r="E26" s="82">
        <v>1621</v>
      </c>
      <c r="F26" s="80">
        <f t="shared" si="1"/>
        <v>3242</v>
      </c>
      <c r="G26" s="61"/>
    </row>
    <row r="27" spans="1:8" ht="12.6" customHeight="1" x14ac:dyDescent="0.2">
      <c r="A27" s="11">
        <v>1300106101</v>
      </c>
      <c r="B27" s="12" t="s">
        <v>30</v>
      </c>
      <c r="C27" s="31">
        <v>4</v>
      </c>
      <c r="D27" s="15" t="s">
        <v>21</v>
      </c>
      <c r="E27" s="82">
        <v>2099</v>
      </c>
      <c r="F27" s="80">
        <f t="shared" si="1"/>
        <v>8396</v>
      </c>
    </row>
    <row r="28" spans="1:8" ht="12.6" customHeight="1" x14ac:dyDescent="0.2">
      <c r="A28" s="11">
        <v>1300106881</v>
      </c>
      <c r="B28" s="12" t="s">
        <v>31</v>
      </c>
      <c r="C28" s="31">
        <v>2</v>
      </c>
      <c r="D28" s="15" t="s">
        <v>21</v>
      </c>
      <c r="E28" s="82">
        <v>315494</v>
      </c>
      <c r="F28" s="80">
        <f t="shared" si="1"/>
        <v>630988</v>
      </c>
    </row>
    <row r="29" spans="1:8" ht="12.6" customHeight="1" x14ac:dyDescent="0.2">
      <c r="A29" s="11">
        <v>1300106908</v>
      </c>
      <c r="B29" s="12" t="s">
        <v>32</v>
      </c>
      <c r="C29" s="31">
        <v>4</v>
      </c>
      <c r="D29" s="15" t="s">
        <v>21</v>
      </c>
      <c r="E29" s="82">
        <v>32059</v>
      </c>
      <c r="F29" s="80">
        <f t="shared" si="1"/>
        <v>128236</v>
      </c>
    </row>
    <row r="30" spans="1:8" ht="12.95" customHeight="1" x14ac:dyDescent="0.2">
      <c r="A30" s="11">
        <v>1300106909</v>
      </c>
      <c r="B30" s="12" t="s">
        <v>33</v>
      </c>
      <c r="C30" s="31">
        <v>4</v>
      </c>
      <c r="D30" s="15" t="s">
        <v>21</v>
      </c>
      <c r="E30" s="82">
        <v>56988</v>
      </c>
      <c r="F30" s="80">
        <f t="shared" si="1"/>
        <v>227952</v>
      </c>
      <c r="G30" s="61"/>
      <c r="H30" s="61"/>
    </row>
    <row r="31" spans="1:8" ht="12.6" customHeight="1" x14ac:dyDescent="0.2">
      <c r="A31" s="11">
        <v>1300106918</v>
      </c>
      <c r="B31" s="12" t="s">
        <v>34</v>
      </c>
      <c r="C31" s="31">
        <v>6</v>
      </c>
      <c r="D31" s="15" t="s">
        <v>21</v>
      </c>
      <c r="E31" s="82">
        <v>6371</v>
      </c>
      <c r="F31" s="80">
        <f t="shared" si="1"/>
        <v>38226</v>
      </c>
      <c r="G31" s="61"/>
    </row>
    <row r="32" spans="1:8" ht="12.6" customHeight="1" x14ac:dyDescent="0.2">
      <c r="A32" s="11">
        <v>1300106920</v>
      </c>
      <c r="B32" s="12" t="s">
        <v>35</v>
      </c>
      <c r="C32" s="31">
        <v>1</v>
      </c>
      <c r="D32" s="15" t="s">
        <v>21</v>
      </c>
      <c r="E32" s="82">
        <v>9643</v>
      </c>
      <c r="F32" s="80">
        <f t="shared" si="1"/>
        <v>9643</v>
      </c>
    </row>
    <row r="33" spans="1:7" ht="12.6" customHeight="1" x14ac:dyDescent="0.2">
      <c r="A33" s="11">
        <v>1300106921</v>
      </c>
      <c r="B33" s="12" t="s">
        <v>36</v>
      </c>
      <c r="C33" s="31">
        <v>2</v>
      </c>
      <c r="D33" s="15" t="s">
        <v>21</v>
      </c>
      <c r="E33" s="82">
        <v>8675</v>
      </c>
      <c r="F33" s="80">
        <f t="shared" si="1"/>
        <v>17350</v>
      </c>
    </row>
    <row r="34" spans="1:7" ht="12.6" customHeight="1" x14ac:dyDescent="0.2">
      <c r="A34" s="11">
        <v>1300106927</v>
      </c>
      <c r="B34" s="12" t="s">
        <v>37</v>
      </c>
      <c r="C34" s="31">
        <v>2</v>
      </c>
      <c r="D34" s="15" t="s">
        <v>21</v>
      </c>
      <c r="E34" s="82">
        <v>3920</v>
      </c>
      <c r="F34" s="80">
        <f t="shared" si="1"/>
        <v>7840</v>
      </c>
    </row>
    <row r="35" spans="1:7" ht="12.6" customHeight="1" x14ac:dyDescent="0.2">
      <c r="A35" s="11">
        <v>1300106975</v>
      </c>
      <c r="B35" s="12" t="s">
        <v>38</v>
      </c>
      <c r="C35" s="31">
        <v>6</v>
      </c>
      <c r="D35" s="15" t="s">
        <v>21</v>
      </c>
      <c r="E35" s="82">
        <v>3358</v>
      </c>
      <c r="F35" s="80">
        <f t="shared" si="1"/>
        <v>20148</v>
      </c>
    </row>
    <row r="36" spans="1:7" ht="12.6" customHeight="1" x14ac:dyDescent="0.2">
      <c r="A36" s="11">
        <v>1300107676</v>
      </c>
      <c r="B36" s="12" t="s">
        <v>39</v>
      </c>
      <c r="C36" s="31">
        <v>8</v>
      </c>
      <c r="D36" s="15" t="s">
        <v>40</v>
      </c>
      <c r="E36" s="82">
        <v>9409</v>
      </c>
      <c r="F36" s="80">
        <f t="shared" si="1"/>
        <v>75272</v>
      </c>
    </row>
    <row r="37" spans="1:7" ht="12.6" customHeight="1" x14ac:dyDescent="0.2">
      <c r="A37" s="11">
        <v>1300107727</v>
      </c>
      <c r="B37" s="12" t="s">
        <v>41</v>
      </c>
      <c r="C37" s="35">
        <v>0.24</v>
      </c>
      <c r="D37" s="15" t="s">
        <v>42</v>
      </c>
      <c r="E37" s="82">
        <v>8320</v>
      </c>
      <c r="F37" s="80">
        <f t="shared" si="1"/>
        <v>1996.8</v>
      </c>
    </row>
    <row r="38" spans="1:7" ht="12.6" customHeight="1" x14ac:dyDescent="0.2">
      <c r="A38" s="11">
        <v>1300107863</v>
      </c>
      <c r="B38" s="12" t="s">
        <v>43</v>
      </c>
      <c r="C38" s="31">
        <v>2</v>
      </c>
      <c r="D38" s="15" t="s">
        <v>21</v>
      </c>
      <c r="E38" s="82">
        <v>668</v>
      </c>
      <c r="F38" s="80">
        <f t="shared" si="1"/>
        <v>1336</v>
      </c>
    </row>
    <row r="39" spans="1:7" ht="12.6" customHeight="1" x14ac:dyDescent="0.2">
      <c r="A39" s="11">
        <v>1300113431</v>
      </c>
      <c r="B39" s="12" t="s">
        <v>44</v>
      </c>
      <c r="C39" s="31">
        <v>16</v>
      </c>
      <c r="D39" s="15" t="s">
        <v>21</v>
      </c>
      <c r="E39" s="82">
        <v>2681</v>
      </c>
      <c r="F39" s="80">
        <f t="shared" si="1"/>
        <v>42896</v>
      </c>
    </row>
    <row r="40" spans="1:7" ht="12.6" customHeight="1" x14ac:dyDescent="0.2">
      <c r="A40" s="11">
        <v>1300113432</v>
      </c>
      <c r="B40" s="12" t="s">
        <v>45</v>
      </c>
      <c r="C40" s="31">
        <v>16</v>
      </c>
      <c r="D40" s="15" t="s">
        <v>21</v>
      </c>
      <c r="E40" s="82">
        <v>2675</v>
      </c>
      <c r="F40" s="80">
        <f t="shared" si="1"/>
        <v>42800</v>
      </c>
    </row>
    <row r="41" spans="1:7" ht="12.6" customHeight="1" x14ac:dyDescent="0.2">
      <c r="A41" s="11">
        <v>1302905</v>
      </c>
      <c r="B41" s="12" t="s">
        <v>46</v>
      </c>
      <c r="C41" s="31">
        <v>8</v>
      </c>
      <c r="D41" s="15" t="s">
        <v>47</v>
      </c>
      <c r="E41" s="82">
        <v>1045</v>
      </c>
      <c r="F41" s="80">
        <f t="shared" si="1"/>
        <v>8360</v>
      </c>
    </row>
    <row r="42" spans="1:7" ht="12.6" customHeight="1" x14ac:dyDescent="0.2">
      <c r="A42" s="11">
        <v>1395100</v>
      </c>
      <c r="B42" s="12" t="s">
        <v>48</v>
      </c>
      <c r="C42" s="31">
        <v>6</v>
      </c>
      <c r="D42" s="15" t="s">
        <v>21</v>
      </c>
      <c r="E42" s="82">
        <v>563</v>
      </c>
      <c r="F42" s="80">
        <f t="shared" si="1"/>
        <v>3378</v>
      </c>
    </row>
    <row r="43" spans="1:7" ht="12.6" customHeight="1" x14ac:dyDescent="0.2">
      <c r="A43" s="48">
        <v>1395100</v>
      </c>
      <c r="B43" s="49" t="s">
        <v>48</v>
      </c>
      <c r="C43" s="63">
        <v>6</v>
      </c>
      <c r="D43" s="64" t="s">
        <v>21</v>
      </c>
      <c r="E43" s="82">
        <v>502</v>
      </c>
      <c r="F43" s="80">
        <f t="shared" si="1"/>
        <v>3012</v>
      </c>
    </row>
    <row r="44" spans="1:7" ht="12.6" customHeight="1" x14ac:dyDescent="0.2">
      <c r="A44" s="71">
        <v>1396020</v>
      </c>
      <c r="B44" s="67" t="s">
        <v>49</v>
      </c>
      <c r="C44" s="69">
        <v>60</v>
      </c>
      <c r="D44" s="70" t="s">
        <v>47</v>
      </c>
      <c r="E44" s="82">
        <v>1166</v>
      </c>
      <c r="F44" s="80">
        <f t="shared" si="1"/>
        <v>69960</v>
      </c>
    </row>
    <row r="45" spans="1:7" ht="12.6" customHeight="1" x14ac:dyDescent="0.2">
      <c r="A45" s="18">
        <v>1396100</v>
      </c>
      <c r="B45" s="14" t="s">
        <v>50</v>
      </c>
      <c r="C45" s="65">
        <v>4</v>
      </c>
      <c r="D45" s="19" t="s">
        <v>21</v>
      </c>
      <c r="E45" s="82">
        <v>15399</v>
      </c>
      <c r="F45" s="80">
        <f t="shared" si="1"/>
        <v>61596</v>
      </c>
    </row>
    <row r="46" spans="1:7" ht="12.6" customHeight="1" x14ac:dyDescent="0.2">
      <c r="A46" s="11">
        <v>1396420</v>
      </c>
      <c r="B46" s="12" t="s">
        <v>51</v>
      </c>
      <c r="C46" s="31">
        <v>60</v>
      </c>
      <c r="D46" s="15" t="s">
        <v>47</v>
      </c>
      <c r="E46" s="82">
        <v>697</v>
      </c>
      <c r="F46" s="80">
        <f t="shared" si="1"/>
        <v>41820</v>
      </c>
      <c r="G46" s="61"/>
    </row>
    <row r="47" spans="1:7" ht="12.6" customHeight="1" x14ac:dyDescent="0.2">
      <c r="A47" s="11">
        <v>1396490</v>
      </c>
      <c r="B47" s="12" t="s">
        <v>52</v>
      </c>
      <c r="C47" s="31">
        <v>4</v>
      </c>
      <c r="D47" s="15" t="s">
        <v>21</v>
      </c>
      <c r="E47" s="82">
        <v>2336</v>
      </c>
      <c r="F47" s="80">
        <f t="shared" si="1"/>
        <v>9344</v>
      </c>
    </row>
    <row r="48" spans="1:7" ht="12.6" customHeight="1" x14ac:dyDescent="0.2">
      <c r="A48" s="11">
        <v>1396510</v>
      </c>
      <c r="B48" s="12" t="s">
        <v>53</v>
      </c>
      <c r="C48" s="31">
        <v>1</v>
      </c>
      <c r="D48" s="15" t="s">
        <v>21</v>
      </c>
      <c r="E48" s="82">
        <v>13777</v>
      </c>
      <c r="F48" s="80">
        <f t="shared" si="1"/>
        <v>13777</v>
      </c>
    </row>
    <row r="49" spans="1:8" ht="12.6" customHeight="1" x14ac:dyDescent="0.2">
      <c r="A49" s="11">
        <v>1396600</v>
      </c>
      <c r="B49" s="12" t="s">
        <v>54</v>
      </c>
      <c r="C49" s="31">
        <v>2</v>
      </c>
      <c r="D49" s="15" t="s">
        <v>21</v>
      </c>
      <c r="E49" s="82">
        <v>30142</v>
      </c>
      <c r="F49" s="80">
        <f t="shared" si="1"/>
        <v>60284</v>
      </c>
    </row>
    <row r="50" spans="1:8" ht="12.6" customHeight="1" x14ac:dyDescent="0.2">
      <c r="A50" s="11">
        <v>1396610</v>
      </c>
      <c r="B50" s="12" t="s">
        <v>55</v>
      </c>
      <c r="C50" s="31">
        <v>8</v>
      </c>
      <c r="D50" s="15" t="s">
        <v>21</v>
      </c>
      <c r="E50" s="82">
        <v>4390</v>
      </c>
      <c r="F50" s="80">
        <f t="shared" si="1"/>
        <v>35120</v>
      </c>
    </row>
    <row r="51" spans="1:8" ht="12.6" customHeight="1" x14ac:dyDescent="0.2">
      <c r="A51" s="11">
        <v>51170309</v>
      </c>
      <c r="B51" s="12" t="s">
        <v>56</v>
      </c>
      <c r="C51" s="31">
        <v>68</v>
      </c>
      <c r="D51" s="15" t="s">
        <v>40</v>
      </c>
      <c r="E51" s="82">
        <v>12640</v>
      </c>
      <c r="F51" s="80">
        <f t="shared" si="1"/>
        <v>859520</v>
      </c>
      <c r="G51" s="61"/>
    </row>
    <row r="52" spans="1:8" ht="12.6" customHeight="1" x14ac:dyDescent="0.2">
      <c r="A52" s="6"/>
      <c r="B52" s="10" t="s">
        <v>57</v>
      </c>
      <c r="C52" s="27"/>
      <c r="D52" s="6"/>
      <c r="E52" s="78"/>
      <c r="F52" s="84">
        <f>+SUM(F53:F69)</f>
        <v>1259225.7889999999</v>
      </c>
    </row>
    <row r="53" spans="1:8" x14ac:dyDescent="0.2">
      <c r="A53" s="11">
        <v>1300100607</v>
      </c>
      <c r="B53" s="12" t="s">
        <v>26</v>
      </c>
      <c r="C53" s="31">
        <v>12</v>
      </c>
      <c r="D53" s="15" t="s">
        <v>21</v>
      </c>
      <c r="E53" s="82">
        <v>346</v>
      </c>
      <c r="F53" s="80">
        <f t="shared" ref="F53:F69" si="2">+E53*C53</f>
        <v>4152</v>
      </c>
      <c r="G53" s="55"/>
      <c r="H53" s="55"/>
    </row>
    <row r="54" spans="1:8" ht="12.6" customHeight="1" x14ac:dyDescent="0.2">
      <c r="A54" s="11">
        <v>1300105983</v>
      </c>
      <c r="B54" s="12" t="s">
        <v>58</v>
      </c>
      <c r="C54" s="31">
        <v>2</v>
      </c>
      <c r="D54" s="15" t="s">
        <v>59</v>
      </c>
      <c r="E54" s="82">
        <v>7113</v>
      </c>
      <c r="F54" s="80">
        <f t="shared" si="2"/>
        <v>14226</v>
      </c>
    </row>
    <row r="55" spans="1:8" ht="12.6" customHeight="1" x14ac:dyDescent="0.2">
      <c r="A55" s="11">
        <v>1300105984</v>
      </c>
      <c r="B55" s="12" t="s">
        <v>27</v>
      </c>
      <c r="C55" s="31">
        <v>2</v>
      </c>
      <c r="D55" s="15" t="s">
        <v>21</v>
      </c>
      <c r="E55" s="82">
        <v>3152</v>
      </c>
      <c r="F55" s="80">
        <f t="shared" si="2"/>
        <v>6304</v>
      </c>
    </row>
    <row r="56" spans="1:8" ht="12.6" customHeight="1" x14ac:dyDescent="0.2">
      <c r="A56" s="11">
        <v>1300106971</v>
      </c>
      <c r="B56" s="12" t="s">
        <v>60</v>
      </c>
      <c r="C56" s="31">
        <v>3</v>
      </c>
      <c r="D56" s="15" t="s">
        <v>21</v>
      </c>
      <c r="E56" s="82">
        <v>5273</v>
      </c>
      <c r="F56" s="80">
        <f t="shared" si="2"/>
        <v>15819</v>
      </c>
    </row>
    <row r="57" spans="1:8" ht="12.6" customHeight="1" x14ac:dyDescent="0.2">
      <c r="A57" s="11">
        <v>1300106973</v>
      </c>
      <c r="B57" s="12" t="s">
        <v>61</v>
      </c>
      <c r="C57" s="31">
        <v>3</v>
      </c>
      <c r="D57" s="15" t="s">
        <v>21</v>
      </c>
      <c r="E57" s="82">
        <v>5414</v>
      </c>
      <c r="F57" s="80">
        <f t="shared" si="2"/>
        <v>16242</v>
      </c>
      <c r="H57" s="61"/>
    </row>
    <row r="58" spans="1:8" ht="12.6" customHeight="1" x14ac:dyDescent="0.2">
      <c r="A58" s="11">
        <v>1300107687</v>
      </c>
      <c r="B58" s="12" t="s">
        <v>62</v>
      </c>
      <c r="C58" s="31">
        <v>28</v>
      </c>
      <c r="D58" s="15" t="s">
        <v>40</v>
      </c>
      <c r="E58" s="82">
        <v>2491</v>
      </c>
      <c r="F58" s="80">
        <f t="shared" si="2"/>
        <v>69748</v>
      </c>
    </row>
    <row r="59" spans="1:8" ht="12.6" customHeight="1" x14ac:dyDescent="0.2">
      <c r="A59" s="11">
        <v>1300107727</v>
      </c>
      <c r="B59" s="12" t="s">
        <v>41</v>
      </c>
      <c r="C59" s="37">
        <v>0.253</v>
      </c>
      <c r="D59" s="15" t="s">
        <v>42</v>
      </c>
      <c r="E59" s="82">
        <v>9813</v>
      </c>
      <c r="F59" s="80">
        <f t="shared" si="2"/>
        <v>2482.6889999999999</v>
      </c>
      <c r="H59" s="61"/>
    </row>
    <row r="60" spans="1:8" ht="12.6" customHeight="1" x14ac:dyDescent="0.2">
      <c r="A60" s="11">
        <v>1300110225</v>
      </c>
      <c r="B60" s="12" t="s">
        <v>63</v>
      </c>
      <c r="C60" s="31">
        <v>23</v>
      </c>
      <c r="D60" s="15" t="s">
        <v>40</v>
      </c>
      <c r="E60" s="82">
        <v>2053</v>
      </c>
      <c r="F60" s="80">
        <f t="shared" si="2"/>
        <v>47219</v>
      </c>
    </row>
    <row r="61" spans="1:8" ht="12.6" customHeight="1" x14ac:dyDescent="0.2">
      <c r="A61" s="11">
        <v>1302905</v>
      </c>
      <c r="B61" s="12" t="s">
        <v>46</v>
      </c>
      <c r="C61" s="31">
        <v>51</v>
      </c>
      <c r="D61" s="15" t="s">
        <v>47</v>
      </c>
      <c r="E61" s="82">
        <v>1139</v>
      </c>
      <c r="F61" s="80">
        <f t="shared" si="2"/>
        <v>58089</v>
      </c>
      <c r="G61" s="61"/>
    </row>
    <row r="62" spans="1:8" ht="12.6" customHeight="1" x14ac:dyDescent="0.2">
      <c r="A62" s="11">
        <v>1395100</v>
      </c>
      <c r="B62" s="12" t="s">
        <v>48</v>
      </c>
      <c r="C62" s="31">
        <v>6</v>
      </c>
      <c r="D62" s="15" t="s">
        <v>21</v>
      </c>
      <c r="E62" s="82">
        <v>599</v>
      </c>
      <c r="F62" s="80">
        <f t="shared" si="2"/>
        <v>3594</v>
      </c>
    </row>
    <row r="63" spans="1:8" ht="12.6" customHeight="1" x14ac:dyDescent="0.2">
      <c r="A63" s="11">
        <v>1396020</v>
      </c>
      <c r="B63" s="12" t="s">
        <v>49</v>
      </c>
      <c r="C63" s="38">
        <v>63.3</v>
      </c>
      <c r="D63" s="15" t="s">
        <v>47</v>
      </c>
      <c r="E63" s="82">
        <v>1248</v>
      </c>
      <c r="F63" s="80">
        <f t="shared" si="2"/>
        <v>78998.399999999994</v>
      </c>
      <c r="G63" s="61"/>
    </row>
    <row r="64" spans="1:8" ht="12.6" customHeight="1" x14ac:dyDescent="0.2">
      <c r="A64" s="11">
        <v>1396100</v>
      </c>
      <c r="B64" s="12" t="s">
        <v>50</v>
      </c>
      <c r="C64" s="31">
        <v>2</v>
      </c>
      <c r="D64" s="15" t="s">
        <v>21</v>
      </c>
      <c r="E64" s="82">
        <v>16669</v>
      </c>
      <c r="F64" s="80">
        <f t="shared" si="2"/>
        <v>33338</v>
      </c>
      <c r="G64" s="61"/>
    </row>
    <row r="65" spans="1:8" ht="12.6" customHeight="1" x14ac:dyDescent="0.2">
      <c r="A65" s="11">
        <v>1396110</v>
      </c>
      <c r="B65" s="12" t="s">
        <v>64</v>
      </c>
      <c r="C65" s="31">
        <v>2</v>
      </c>
      <c r="D65" s="15" t="s">
        <v>21</v>
      </c>
      <c r="E65" s="82">
        <v>25323</v>
      </c>
      <c r="F65" s="80">
        <f t="shared" si="2"/>
        <v>50646</v>
      </c>
    </row>
    <row r="66" spans="1:8" ht="12.6" customHeight="1" x14ac:dyDescent="0.2">
      <c r="A66" s="11">
        <v>1396420</v>
      </c>
      <c r="B66" s="12" t="s">
        <v>51</v>
      </c>
      <c r="C66" s="38">
        <v>63.3</v>
      </c>
      <c r="D66" s="15" t="s">
        <v>47</v>
      </c>
      <c r="E66" s="82">
        <v>658</v>
      </c>
      <c r="F66" s="80">
        <f t="shared" si="2"/>
        <v>41651.4</v>
      </c>
    </row>
    <row r="67" spans="1:8" ht="12.6" customHeight="1" x14ac:dyDescent="0.2">
      <c r="A67" s="11">
        <v>1396490</v>
      </c>
      <c r="B67" s="12" t="s">
        <v>52</v>
      </c>
      <c r="C67" s="31">
        <v>4</v>
      </c>
      <c r="D67" s="15" t="s">
        <v>21</v>
      </c>
      <c r="E67" s="82">
        <v>2314</v>
      </c>
      <c r="F67" s="80">
        <f t="shared" si="2"/>
        <v>9256</v>
      </c>
    </row>
    <row r="68" spans="1:8" ht="12.6" customHeight="1" x14ac:dyDescent="0.2">
      <c r="A68" s="11">
        <v>1396510</v>
      </c>
      <c r="B68" s="12" t="s">
        <v>53</v>
      </c>
      <c r="C68" s="31">
        <v>3</v>
      </c>
      <c r="D68" s="15" t="s">
        <v>21</v>
      </c>
      <c r="E68" s="82">
        <v>10666</v>
      </c>
      <c r="F68" s="80">
        <f t="shared" si="2"/>
        <v>31998</v>
      </c>
    </row>
    <row r="69" spans="1:8" ht="12.6" customHeight="1" x14ac:dyDescent="0.2">
      <c r="A69" s="11">
        <v>51170321</v>
      </c>
      <c r="B69" s="12" t="s">
        <v>65</v>
      </c>
      <c r="C69" s="38">
        <v>85.3</v>
      </c>
      <c r="D69" s="15" t="s">
        <v>40</v>
      </c>
      <c r="E69" s="82">
        <v>9091</v>
      </c>
      <c r="F69" s="80">
        <f t="shared" si="2"/>
        <v>775462.29999999993</v>
      </c>
    </row>
    <row r="70" spans="1:8" ht="12.6" customHeight="1" x14ac:dyDescent="0.2">
      <c r="A70" s="6"/>
      <c r="B70" s="10" t="s">
        <v>66</v>
      </c>
      <c r="C70" s="27"/>
      <c r="D70" s="6"/>
      <c r="E70" s="78"/>
      <c r="F70" s="80">
        <f>+SUM(F71:F78)</f>
        <v>134352.932</v>
      </c>
    </row>
    <row r="71" spans="1:8" ht="12.6" customHeight="1" x14ac:dyDescent="0.2">
      <c r="A71" s="11">
        <v>1300106728</v>
      </c>
      <c r="B71" s="12" t="s">
        <v>67</v>
      </c>
      <c r="C71" s="31">
        <v>8</v>
      </c>
      <c r="D71" s="15" t="s">
        <v>21</v>
      </c>
      <c r="E71" s="82">
        <v>3772</v>
      </c>
      <c r="F71" s="80">
        <f t="shared" ref="F71:F78" si="3">+E71*C71</f>
        <v>30176</v>
      </c>
    </row>
    <row r="72" spans="1:8" ht="12.6" customHeight="1" x14ac:dyDescent="0.2">
      <c r="A72" s="11">
        <v>1300107934</v>
      </c>
      <c r="B72" s="12" t="s">
        <v>68</v>
      </c>
      <c r="C72" s="31">
        <v>10</v>
      </c>
      <c r="D72" s="15" t="s">
        <v>21</v>
      </c>
      <c r="E72" s="82">
        <v>115</v>
      </c>
      <c r="F72" s="80">
        <f t="shared" si="3"/>
        <v>1150</v>
      </c>
    </row>
    <row r="73" spans="1:8" ht="12.6" customHeight="1" x14ac:dyDescent="0.2">
      <c r="A73" s="11">
        <v>1300110225</v>
      </c>
      <c r="B73" s="12" t="s">
        <v>63</v>
      </c>
      <c r="C73" s="31">
        <v>6</v>
      </c>
      <c r="D73" s="15" t="s">
        <v>40</v>
      </c>
      <c r="E73" s="82">
        <v>2095</v>
      </c>
      <c r="F73" s="80">
        <f t="shared" si="3"/>
        <v>12570</v>
      </c>
    </row>
    <row r="74" spans="1:8" ht="12.6" customHeight="1" x14ac:dyDescent="0.2">
      <c r="A74" s="11">
        <v>1300110446</v>
      </c>
      <c r="B74" s="12" t="s">
        <v>69</v>
      </c>
      <c r="C74" s="31">
        <v>6</v>
      </c>
      <c r="D74" s="15" t="s">
        <v>21</v>
      </c>
      <c r="E74" s="82">
        <v>1960</v>
      </c>
      <c r="F74" s="80">
        <f t="shared" si="3"/>
        <v>11760</v>
      </c>
    </row>
    <row r="75" spans="1:8" ht="12.6" customHeight="1" x14ac:dyDescent="0.2">
      <c r="A75" s="11">
        <v>1300113878</v>
      </c>
      <c r="B75" s="12" t="s">
        <v>70</v>
      </c>
      <c r="C75" s="37">
        <v>0.19600000000000001</v>
      </c>
      <c r="D75" s="15" t="s">
        <v>42</v>
      </c>
      <c r="E75" s="82">
        <v>15617</v>
      </c>
      <c r="F75" s="80">
        <f t="shared" si="3"/>
        <v>3060.9320000000002</v>
      </c>
    </row>
    <row r="76" spans="1:8" ht="12.6" customHeight="1" x14ac:dyDescent="0.2">
      <c r="A76" s="11">
        <v>1394220</v>
      </c>
      <c r="B76" s="12" t="s">
        <v>71</v>
      </c>
      <c r="C76" s="31">
        <v>8</v>
      </c>
      <c r="D76" s="15" t="s">
        <v>21</v>
      </c>
      <c r="E76" s="82">
        <v>3534</v>
      </c>
      <c r="F76" s="80">
        <f t="shared" si="3"/>
        <v>28272</v>
      </c>
    </row>
    <row r="77" spans="1:8" ht="12.6" customHeight="1" x14ac:dyDescent="0.2">
      <c r="A77" s="11">
        <v>1395020</v>
      </c>
      <c r="B77" s="12" t="s">
        <v>72</v>
      </c>
      <c r="C77" s="31">
        <v>2</v>
      </c>
      <c r="D77" s="15" t="s">
        <v>59</v>
      </c>
      <c r="E77" s="82">
        <v>21302</v>
      </c>
      <c r="F77" s="80">
        <f t="shared" si="3"/>
        <v>42604</v>
      </c>
    </row>
    <row r="78" spans="1:8" ht="12.6" customHeight="1" x14ac:dyDescent="0.2">
      <c r="A78" s="11">
        <v>1396490</v>
      </c>
      <c r="B78" s="12" t="s">
        <v>52</v>
      </c>
      <c r="C78" s="31">
        <v>2</v>
      </c>
      <c r="D78" s="15" t="s">
        <v>21</v>
      </c>
      <c r="E78" s="82">
        <v>2380</v>
      </c>
      <c r="F78" s="80">
        <f t="shared" si="3"/>
        <v>4760</v>
      </c>
    </row>
    <row r="79" spans="1:8" ht="12.6" customHeight="1" x14ac:dyDescent="0.2">
      <c r="A79" s="6"/>
      <c r="B79" s="10" t="s">
        <v>73</v>
      </c>
      <c r="C79" s="27"/>
      <c r="D79" s="6"/>
      <c r="E79" s="78"/>
      <c r="F79" s="80">
        <f>+F80+F81+F82</f>
        <v>1375445.52</v>
      </c>
      <c r="G79" s="61"/>
      <c r="H79" s="61"/>
    </row>
    <row r="80" spans="1:8" ht="12.6" customHeight="1" x14ac:dyDescent="0.2">
      <c r="A80" s="11">
        <v>1302907</v>
      </c>
      <c r="B80" s="12" t="s">
        <v>74</v>
      </c>
      <c r="C80" s="31">
        <v>78</v>
      </c>
      <c r="D80" s="15" t="s">
        <v>16</v>
      </c>
      <c r="E80" s="82">
        <v>15259</v>
      </c>
      <c r="F80" s="80">
        <f t="shared" ref="F80:F82" si="4">+E80*C80</f>
        <v>1190202</v>
      </c>
      <c r="H80" s="61"/>
    </row>
    <row r="81" spans="1:8" ht="12.6" customHeight="1" x14ac:dyDescent="0.2">
      <c r="A81" s="11">
        <v>1302927</v>
      </c>
      <c r="B81" s="12" t="s">
        <v>75</v>
      </c>
      <c r="C81" s="35">
        <v>9.24</v>
      </c>
      <c r="D81" s="15" t="s">
        <v>16</v>
      </c>
      <c r="E81" s="82">
        <v>7876</v>
      </c>
      <c r="F81" s="80">
        <f t="shared" si="4"/>
        <v>72774.240000000005</v>
      </c>
      <c r="H81" s="61"/>
    </row>
    <row r="82" spans="1:8" ht="12.6" customHeight="1" x14ac:dyDescent="0.2">
      <c r="A82" s="11">
        <v>1398450</v>
      </c>
      <c r="B82" s="12" t="s">
        <v>76</v>
      </c>
      <c r="C82" s="35">
        <v>9.24</v>
      </c>
      <c r="D82" s="15" t="s">
        <v>16</v>
      </c>
      <c r="E82" s="82">
        <v>12172</v>
      </c>
      <c r="F82" s="80">
        <f t="shared" si="4"/>
        <v>112469.28</v>
      </c>
      <c r="H82" s="61"/>
    </row>
    <row r="83" spans="1:8" ht="12.6" customHeight="1" x14ac:dyDescent="0.2">
      <c r="A83" s="6"/>
      <c r="B83" s="8" t="s">
        <v>77</v>
      </c>
      <c r="C83" s="27"/>
      <c r="D83" s="6"/>
      <c r="E83" s="78"/>
      <c r="F83" s="81">
        <f>+F84</f>
        <v>629633.33100000001</v>
      </c>
    </row>
    <row r="84" spans="1:8" ht="12.6" customHeight="1" x14ac:dyDescent="0.2">
      <c r="A84" s="6"/>
      <c r="B84" s="10" t="s">
        <v>78</v>
      </c>
      <c r="C84" s="27"/>
      <c r="D84" s="6"/>
      <c r="E84" s="78"/>
      <c r="F84" s="80">
        <f>+SUM(F85:F102)</f>
        <v>629633.33100000001</v>
      </c>
    </row>
    <row r="85" spans="1:8" ht="12.6" customHeight="1" x14ac:dyDescent="0.2">
      <c r="A85" s="41">
        <v>1302934</v>
      </c>
      <c r="B85" s="40" t="s">
        <v>79</v>
      </c>
      <c r="C85" s="31">
        <v>43</v>
      </c>
      <c r="D85" s="15" t="s">
        <v>176</v>
      </c>
      <c r="E85" s="82">
        <v>2382</v>
      </c>
      <c r="F85" s="80">
        <f t="shared" ref="F85:F102" si="5">+E85*C85</f>
        <v>102426</v>
      </c>
    </row>
    <row r="86" spans="1:8" ht="12.6" customHeight="1" x14ac:dyDescent="0.2">
      <c r="A86" s="41">
        <v>1302934</v>
      </c>
      <c r="B86" s="42" t="s">
        <v>177</v>
      </c>
      <c r="C86" s="38">
        <v>7.4</v>
      </c>
      <c r="D86" s="15" t="s">
        <v>176</v>
      </c>
      <c r="E86" s="82">
        <v>2449</v>
      </c>
      <c r="F86" s="80">
        <f t="shared" si="5"/>
        <v>18122.600000000002</v>
      </c>
    </row>
    <row r="87" spans="1:8" ht="12.6" customHeight="1" x14ac:dyDescent="0.2">
      <c r="A87" s="11">
        <v>1373170</v>
      </c>
      <c r="B87" s="12" t="s">
        <v>81</v>
      </c>
      <c r="C87" s="31">
        <v>2</v>
      </c>
      <c r="D87" s="15" t="s">
        <v>82</v>
      </c>
      <c r="E87" s="82">
        <v>1274</v>
      </c>
      <c r="F87" s="80">
        <f t="shared" si="5"/>
        <v>2548</v>
      </c>
    </row>
    <row r="88" spans="1:8" ht="12.6" customHeight="1" x14ac:dyDescent="0.2">
      <c r="A88" s="11">
        <v>1374020</v>
      </c>
      <c r="B88" s="12" t="s">
        <v>83</v>
      </c>
      <c r="C88" s="31">
        <v>1</v>
      </c>
      <c r="D88" s="15" t="s">
        <v>21</v>
      </c>
      <c r="E88" s="82">
        <v>25900</v>
      </c>
      <c r="F88" s="80">
        <f t="shared" si="5"/>
        <v>25900</v>
      </c>
      <c r="G88" s="61"/>
    </row>
    <row r="89" spans="1:8" ht="12.6" customHeight="1" x14ac:dyDescent="0.2">
      <c r="A89" s="11">
        <v>1374050</v>
      </c>
      <c r="B89" s="12" t="s">
        <v>84</v>
      </c>
      <c r="C89" s="31">
        <v>1</v>
      </c>
      <c r="D89" s="15" t="s">
        <v>21</v>
      </c>
      <c r="E89" s="82">
        <v>29285</v>
      </c>
      <c r="F89" s="80">
        <f t="shared" si="5"/>
        <v>29285</v>
      </c>
    </row>
    <row r="90" spans="1:8" ht="12.6" customHeight="1" x14ac:dyDescent="0.2">
      <c r="A90" s="11">
        <v>1374130</v>
      </c>
      <c r="B90" s="12" t="s">
        <v>85</v>
      </c>
      <c r="C90" s="31">
        <v>1</v>
      </c>
      <c r="D90" s="15" t="s">
        <v>21</v>
      </c>
      <c r="E90" s="82">
        <v>2098</v>
      </c>
      <c r="F90" s="80">
        <f t="shared" si="5"/>
        <v>2098</v>
      </c>
    </row>
    <row r="91" spans="1:8" ht="12.6" customHeight="1" x14ac:dyDescent="0.2">
      <c r="A91" s="11">
        <v>1374140</v>
      </c>
      <c r="B91" s="12" t="s">
        <v>86</v>
      </c>
      <c r="C91" s="31">
        <v>1</v>
      </c>
      <c r="D91" s="15" t="s">
        <v>21</v>
      </c>
      <c r="E91" s="82">
        <v>7296</v>
      </c>
      <c r="F91" s="80">
        <f t="shared" si="5"/>
        <v>7296</v>
      </c>
    </row>
    <row r="92" spans="1:8" ht="12.95" customHeight="1" x14ac:dyDescent="0.2">
      <c r="A92" s="11">
        <v>1374180</v>
      </c>
      <c r="B92" s="12" t="s">
        <v>87</v>
      </c>
      <c r="C92" s="31">
        <v>1</v>
      </c>
      <c r="D92" s="15" t="s">
        <v>21</v>
      </c>
      <c r="E92" s="82">
        <v>6637</v>
      </c>
      <c r="F92" s="80">
        <f t="shared" si="5"/>
        <v>6637</v>
      </c>
    </row>
    <row r="93" spans="1:8" x14ac:dyDescent="0.2">
      <c r="A93" s="11">
        <v>1374190</v>
      </c>
      <c r="B93" s="12" t="s">
        <v>88</v>
      </c>
      <c r="C93" s="31">
        <v>8</v>
      </c>
      <c r="D93" s="15" t="s">
        <v>21</v>
      </c>
      <c r="E93" s="82">
        <v>1235</v>
      </c>
      <c r="F93" s="80">
        <f t="shared" si="5"/>
        <v>9880</v>
      </c>
      <c r="G93" s="61"/>
    </row>
    <row r="94" spans="1:8" x14ac:dyDescent="0.2">
      <c r="A94" s="11">
        <v>1374191</v>
      </c>
      <c r="B94" s="12" t="s">
        <v>89</v>
      </c>
      <c r="C94" s="31">
        <v>8</v>
      </c>
      <c r="D94" s="15" t="s">
        <v>21</v>
      </c>
      <c r="E94" s="82">
        <v>754</v>
      </c>
      <c r="F94" s="80">
        <f t="shared" si="5"/>
        <v>6032</v>
      </c>
    </row>
    <row r="95" spans="1:8" x14ac:dyDescent="0.2">
      <c r="A95" s="11">
        <v>1374210</v>
      </c>
      <c r="B95" s="12" t="s">
        <v>90</v>
      </c>
      <c r="C95" s="37">
        <v>0.23200000000000001</v>
      </c>
      <c r="D95" s="15" t="s">
        <v>80</v>
      </c>
      <c r="E95" s="82">
        <v>109498</v>
      </c>
      <c r="F95" s="80">
        <f t="shared" si="5"/>
        <v>25403.536</v>
      </c>
    </row>
    <row r="96" spans="1:8" ht="12.6" customHeight="1" x14ac:dyDescent="0.2">
      <c r="A96" s="11">
        <v>1374220</v>
      </c>
      <c r="B96" s="12" t="s">
        <v>91</v>
      </c>
      <c r="C96" s="37">
        <v>6.5000000000000002E-2</v>
      </c>
      <c r="D96" s="15" t="s">
        <v>80</v>
      </c>
      <c r="E96" s="82">
        <v>267203</v>
      </c>
      <c r="F96" s="80">
        <f t="shared" si="5"/>
        <v>17368.195</v>
      </c>
    </row>
    <row r="97" spans="1:10" ht="12.6" customHeight="1" x14ac:dyDescent="0.2">
      <c r="A97" s="48">
        <v>1374240</v>
      </c>
      <c r="B97" s="49" t="s">
        <v>92</v>
      </c>
      <c r="C97" s="63">
        <v>10</v>
      </c>
      <c r="D97" s="64" t="s">
        <v>21</v>
      </c>
      <c r="E97" s="82">
        <v>3286</v>
      </c>
      <c r="F97" s="80">
        <f t="shared" si="5"/>
        <v>32860</v>
      </c>
    </row>
    <row r="98" spans="1:10" ht="12.6" customHeight="1" x14ac:dyDescent="0.2">
      <c r="A98" s="66">
        <v>1374241</v>
      </c>
      <c r="B98" s="67" t="s">
        <v>93</v>
      </c>
      <c r="C98" s="68">
        <v>12</v>
      </c>
      <c r="D98" s="50" t="s">
        <v>21</v>
      </c>
      <c r="E98" s="82">
        <v>2990</v>
      </c>
      <c r="F98" s="80">
        <f t="shared" si="5"/>
        <v>35880</v>
      </c>
    </row>
    <row r="99" spans="1:10" ht="12.6" customHeight="1" x14ac:dyDescent="0.2">
      <c r="A99" s="18">
        <v>1398160</v>
      </c>
      <c r="B99" s="14" t="s">
        <v>94</v>
      </c>
      <c r="C99" s="65">
        <v>3</v>
      </c>
      <c r="D99" s="19" t="s">
        <v>16</v>
      </c>
      <c r="E99" s="82">
        <v>63717</v>
      </c>
      <c r="F99" s="80">
        <f t="shared" si="5"/>
        <v>191151</v>
      </c>
    </row>
    <row r="100" spans="1:10" ht="12.6" customHeight="1" x14ac:dyDescent="0.2">
      <c r="A100" s="11">
        <v>1398170</v>
      </c>
      <c r="B100" s="12" t="s">
        <v>95</v>
      </c>
      <c r="C100" s="31">
        <v>2</v>
      </c>
      <c r="D100" s="15" t="s">
        <v>16</v>
      </c>
      <c r="E100" s="82">
        <v>7722</v>
      </c>
      <c r="F100" s="80">
        <f t="shared" si="5"/>
        <v>15444</v>
      </c>
    </row>
    <row r="101" spans="1:10" ht="12.6" customHeight="1" x14ac:dyDescent="0.2">
      <c r="A101" s="11">
        <v>1398240</v>
      </c>
      <c r="B101" s="12" t="s">
        <v>13</v>
      </c>
      <c r="C101" s="31">
        <v>102</v>
      </c>
      <c r="D101" s="15" t="s">
        <v>14</v>
      </c>
      <c r="E101" s="82">
        <v>659</v>
      </c>
      <c r="F101" s="80">
        <f t="shared" si="5"/>
        <v>67218</v>
      </c>
    </row>
    <row r="102" spans="1:10" ht="12.6" customHeight="1" x14ac:dyDescent="0.2">
      <c r="A102" s="11">
        <v>1398271</v>
      </c>
      <c r="B102" s="12" t="s">
        <v>96</v>
      </c>
      <c r="C102" s="57">
        <v>2</v>
      </c>
      <c r="D102" s="58" t="s">
        <v>21</v>
      </c>
      <c r="E102" s="82">
        <v>17042</v>
      </c>
      <c r="F102" s="80">
        <f t="shared" si="5"/>
        <v>34084</v>
      </c>
    </row>
    <row r="103" spans="1:10" ht="12.6" customHeight="1" x14ac:dyDescent="0.2">
      <c r="A103" s="20"/>
      <c r="B103" s="45" t="s">
        <v>179</v>
      </c>
      <c r="C103" s="43"/>
      <c r="D103" s="20"/>
      <c r="E103" s="78"/>
      <c r="F103" s="85">
        <f>+F104</f>
        <v>1249280.8399999999</v>
      </c>
    </row>
    <row r="104" spans="1:10" ht="12.6" customHeight="1" x14ac:dyDescent="0.2">
      <c r="A104" s="20"/>
      <c r="B104" s="21" t="s">
        <v>178</v>
      </c>
      <c r="C104" s="43"/>
      <c r="D104" s="20"/>
      <c r="E104" s="78"/>
      <c r="F104" s="80">
        <f>+SUM(F105:F153)</f>
        <v>1249280.8399999999</v>
      </c>
    </row>
    <row r="105" spans="1:10" ht="12.6" customHeight="1" x14ac:dyDescent="0.2">
      <c r="A105" s="11">
        <v>1300105665</v>
      </c>
      <c r="B105" s="12" t="s">
        <v>97</v>
      </c>
      <c r="C105" s="31">
        <v>1</v>
      </c>
      <c r="D105" s="15" t="s">
        <v>21</v>
      </c>
      <c r="E105" s="82">
        <v>456323</v>
      </c>
      <c r="F105" s="80">
        <f t="shared" ref="F105:F153" si="6">+E105*C105</f>
        <v>456323</v>
      </c>
    </row>
    <row r="106" spans="1:10" ht="12.6" customHeight="1" x14ac:dyDescent="0.2">
      <c r="A106" s="11">
        <v>1300105874</v>
      </c>
      <c r="B106" s="12" t="s">
        <v>98</v>
      </c>
      <c r="C106" s="35">
        <v>0.18</v>
      </c>
      <c r="D106" s="15" t="s">
        <v>99</v>
      </c>
      <c r="E106" s="82">
        <v>4062</v>
      </c>
      <c r="F106" s="80">
        <f t="shared" si="6"/>
        <v>731.16</v>
      </c>
    </row>
    <row r="107" spans="1:10" ht="12.6" customHeight="1" x14ac:dyDescent="0.2">
      <c r="A107" s="11">
        <v>1300106132</v>
      </c>
      <c r="B107" s="12" t="s">
        <v>100</v>
      </c>
      <c r="C107" s="31">
        <v>2</v>
      </c>
      <c r="D107" s="15" t="s">
        <v>21</v>
      </c>
      <c r="E107" s="82">
        <v>522</v>
      </c>
      <c r="F107" s="80">
        <f t="shared" si="6"/>
        <v>1044</v>
      </c>
    </row>
    <row r="108" spans="1:10" ht="12.6" customHeight="1" x14ac:dyDescent="0.2">
      <c r="A108" s="11">
        <v>1300106133</v>
      </c>
      <c r="B108" s="12" t="s">
        <v>101</v>
      </c>
      <c r="C108" s="31">
        <v>4</v>
      </c>
      <c r="D108" s="15" t="s">
        <v>21</v>
      </c>
      <c r="E108" s="82">
        <v>537</v>
      </c>
      <c r="F108" s="80">
        <f t="shared" si="6"/>
        <v>2148</v>
      </c>
      <c r="J108" s="44"/>
    </row>
    <row r="109" spans="1:10" ht="12.6" customHeight="1" x14ac:dyDescent="0.2">
      <c r="A109" s="11">
        <v>1300106141</v>
      </c>
      <c r="B109" s="12" t="s">
        <v>102</v>
      </c>
      <c r="C109" s="31">
        <v>1</v>
      </c>
      <c r="D109" s="15" t="s">
        <v>21</v>
      </c>
      <c r="E109" s="82">
        <v>3668</v>
      </c>
      <c r="F109" s="80">
        <f t="shared" si="6"/>
        <v>3668</v>
      </c>
    </row>
    <row r="110" spans="1:10" ht="12.6" customHeight="1" x14ac:dyDescent="0.2">
      <c r="A110" s="11">
        <v>1300106161</v>
      </c>
      <c r="B110" s="12" t="s">
        <v>103</v>
      </c>
      <c r="C110" s="31">
        <v>8</v>
      </c>
      <c r="D110" s="15" t="s">
        <v>21</v>
      </c>
      <c r="E110" s="82">
        <v>1678</v>
      </c>
      <c r="F110" s="80">
        <f t="shared" si="6"/>
        <v>13424</v>
      </c>
    </row>
    <row r="111" spans="1:10" x14ac:dyDescent="0.2">
      <c r="A111" s="11">
        <v>1300106185</v>
      </c>
      <c r="B111" s="12" t="s">
        <v>104</v>
      </c>
      <c r="C111" s="31">
        <v>1</v>
      </c>
      <c r="D111" s="15" t="s">
        <v>21</v>
      </c>
      <c r="E111" s="82">
        <v>30310</v>
      </c>
      <c r="F111" s="80">
        <f t="shared" si="6"/>
        <v>30310</v>
      </c>
    </row>
    <row r="112" spans="1:10" x14ac:dyDescent="0.2">
      <c r="A112" s="11">
        <v>1300106211</v>
      </c>
      <c r="B112" s="12" t="s">
        <v>105</v>
      </c>
      <c r="C112" s="31">
        <v>1</v>
      </c>
      <c r="D112" s="15" t="s">
        <v>21</v>
      </c>
      <c r="E112" s="82">
        <v>719</v>
      </c>
      <c r="F112" s="80">
        <f t="shared" si="6"/>
        <v>719</v>
      </c>
    </row>
    <row r="113" spans="1:7" x14ac:dyDescent="0.2">
      <c r="A113" s="11">
        <v>1300106342</v>
      </c>
      <c r="B113" s="12" t="s">
        <v>106</v>
      </c>
      <c r="C113" s="31">
        <v>1</v>
      </c>
      <c r="D113" s="15" t="s">
        <v>21</v>
      </c>
      <c r="E113" s="82">
        <v>21645</v>
      </c>
      <c r="F113" s="80">
        <f t="shared" si="6"/>
        <v>21645</v>
      </c>
      <c r="G113" s="61"/>
    </row>
    <row r="114" spans="1:7" ht="12.6" customHeight="1" x14ac:dyDescent="0.2">
      <c r="A114" s="11">
        <v>1300106609</v>
      </c>
      <c r="B114" s="12" t="s">
        <v>107</v>
      </c>
      <c r="C114" s="31">
        <v>1</v>
      </c>
      <c r="D114" s="15" t="s">
        <v>21</v>
      </c>
      <c r="E114" s="82">
        <v>1776</v>
      </c>
      <c r="F114" s="80">
        <f t="shared" si="6"/>
        <v>1776</v>
      </c>
    </row>
    <row r="115" spans="1:7" ht="12.6" customHeight="1" x14ac:dyDescent="0.2">
      <c r="A115" s="11">
        <v>1300106710</v>
      </c>
      <c r="B115" s="12" t="s">
        <v>108</v>
      </c>
      <c r="C115" s="31">
        <v>1</v>
      </c>
      <c r="D115" s="15" t="s">
        <v>21</v>
      </c>
      <c r="E115" s="82">
        <v>5237</v>
      </c>
      <c r="F115" s="80">
        <f t="shared" si="6"/>
        <v>5237</v>
      </c>
    </row>
    <row r="116" spans="1:7" ht="12.6" customHeight="1" x14ac:dyDescent="0.2">
      <c r="A116" s="11">
        <v>1300106730</v>
      </c>
      <c r="B116" s="12" t="s">
        <v>109</v>
      </c>
      <c r="C116" s="31">
        <v>1</v>
      </c>
      <c r="D116" s="15" t="s">
        <v>21</v>
      </c>
      <c r="E116" s="82">
        <v>1613</v>
      </c>
      <c r="F116" s="80">
        <f t="shared" si="6"/>
        <v>1613</v>
      </c>
    </row>
    <row r="117" spans="1:7" ht="12.6" customHeight="1" x14ac:dyDescent="0.2">
      <c r="A117" s="11">
        <v>1300106808</v>
      </c>
      <c r="B117" s="12" t="s">
        <v>110</v>
      </c>
      <c r="C117" s="31">
        <v>4</v>
      </c>
      <c r="D117" s="15" t="s">
        <v>21</v>
      </c>
      <c r="E117" s="82">
        <v>1490</v>
      </c>
      <c r="F117" s="80">
        <f t="shared" si="6"/>
        <v>5960</v>
      </c>
    </row>
    <row r="118" spans="1:7" ht="12.6" customHeight="1" x14ac:dyDescent="0.2">
      <c r="A118" s="11">
        <v>1300106814</v>
      </c>
      <c r="B118" s="12" t="s">
        <v>111</v>
      </c>
      <c r="C118" s="31">
        <v>1</v>
      </c>
      <c r="D118" s="15" t="s">
        <v>21</v>
      </c>
      <c r="E118" s="82">
        <v>4205</v>
      </c>
      <c r="F118" s="80">
        <f t="shared" si="6"/>
        <v>4205</v>
      </c>
    </row>
    <row r="119" spans="1:7" ht="12.6" customHeight="1" x14ac:dyDescent="0.2">
      <c r="A119" s="11">
        <v>1300106815</v>
      </c>
      <c r="B119" s="12" t="s">
        <v>112</v>
      </c>
      <c r="C119" s="31">
        <v>4</v>
      </c>
      <c r="D119" s="15" t="s">
        <v>21</v>
      </c>
      <c r="E119" s="82">
        <v>3571</v>
      </c>
      <c r="F119" s="80">
        <f t="shared" si="6"/>
        <v>14284</v>
      </c>
    </row>
    <row r="120" spans="1:7" ht="12.6" customHeight="1" x14ac:dyDescent="0.2">
      <c r="A120" s="11">
        <v>1300107454</v>
      </c>
      <c r="B120" s="12" t="s">
        <v>113</v>
      </c>
      <c r="C120" s="31">
        <v>1</v>
      </c>
      <c r="D120" s="15" t="s">
        <v>21</v>
      </c>
      <c r="E120" s="82">
        <v>42</v>
      </c>
      <c r="F120" s="80">
        <f t="shared" si="6"/>
        <v>42</v>
      </c>
    </row>
    <row r="121" spans="1:7" ht="12.6" customHeight="1" x14ac:dyDescent="0.2">
      <c r="A121" s="11">
        <v>1300107454</v>
      </c>
      <c r="B121" s="12" t="s">
        <v>113</v>
      </c>
      <c r="C121" s="31">
        <v>1</v>
      </c>
      <c r="D121" s="15" t="s">
        <v>21</v>
      </c>
      <c r="E121" s="82">
        <v>42</v>
      </c>
      <c r="F121" s="80">
        <f t="shared" si="6"/>
        <v>42</v>
      </c>
    </row>
    <row r="122" spans="1:7" ht="12.6" customHeight="1" x14ac:dyDescent="0.2">
      <c r="A122" s="11">
        <v>1300107455</v>
      </c>
      <c r="B122" s="12" t="s">
        <v>114</v>
      </c>
      <c r="C122" s="31">
        <v>4</v>
      </c>
      <c r="D122" s="15" t="s">
        <v>21</v>
      </c>
      <c r="E122" s="82">
        <v>98</v>
      </c>
      <c r="F122" s="80">
        <f t="shared" si="6"/>
        <v>392</v>
      </c>
    </row>
    <row r="123" spans="1:7" ht="12.6" customHeight="1" x14ac:dyDescent="0.2">
      <c r="A123" s="11">
        <v>1300107456</v>
      </c>
      <c r="B123" s="12" t="s">
        <v>115</v>
      </c>
      <c r="C123" s="31">
        <v>9</v>
      </c>
      <c r="D123" s="15" t="s">
        <v>21</v>
      </c>
      <c r="E123" s="82">
        <v>163</v>
      </c>
      <c r="F123" s="80">
        <f t="shared" si="6"/>
        <v>1467</v>
      </c>
    </row>
    <row r="124" spans="1:7" ht="12.6" customHeight="1" x14ac:dyDescent="0.2">
      <c r="A124" s="11">
        <v>1300107472</v>
      </c>
      <c r="B124" s="12" t="s">
        <v>116</v>
      </c>
      <c r="C124" s="31">
        <v>2</v>
      </c>
      <c r="D124" s="15" t="s">
        <v>21</v>
      </c>
      <c r="E124" s="82">
        <v>28</v>
      </c>
      <c r="F124" s="80">
        <f t="shared" si="6"/>
        <v>56</v>
      </c>
    </row>
    <row r="125" spans="1:7" ht="12.6" customHeight="1" x14ac:dyDescent="0.2">
      <c r="A125" s="11">
        <v>1300107472</v>
      </c>
      <c r="B125" s="12" t="s">
        <v>116</v>
      </c>
      <c r="C125" s="31">
        <v>2</v>
      </c>
      <c r="D125" s="15" t="s">
        <v>21</v>
      </c>
      <c r="E125" s="82">
        <v>29</v>
      </c>
      <c r="F125" s="80">
        <f t="shared" si="6"/>
        <v>58</v>
      </c>
    </row>
    <row r="126" spans="1:7" ht="12.6" customHeight="1" x14ac:dyDescent="0.2">
      <c r="A126" s="11">
        <v>1300107473</v>
      </c>
      <c r="B126" s="12" t="s">
        <v>117</v>
      </c>
      <c r="C126" s="31">
        <v>2</v>
      </c>
      <c r="D126" s="15" t="s">
        <v>21</v>
      </c>
      <c r="E126" s="82">
        <v>50</v>
      </c>
      <c r="F126" s="80">
        <f t="shared" si="6"/>
        <v>100</v>
      </c>
    </row>
    <row r="127" spans="1:7" ht="12.6" customHeight="1" x14ac:dyDescent="0.2">
      <c r="A127" s="11">
        <v>1300107474</v>
      </c>
      <c r="B127" s="12" t="s">
        <v>118</v>
      </c>
      <c r="C127" s="31">
        <v>11</v>
      </c>
      <c r="D127" s="15" t="s">
        <v>21</v>
      </c>
      <c r="E127" s="82">
        <v>68</v>
      </c>
      <c r="F127" s="80">
        <f t="shared" si="6"/>
        <v>748</v>
      </c>
    </row>
    <row r="128" spans="1:7" ht="12.6" customHeight="1" x14ac:dyDescent="0.2">
      <c r="A128" s="11">
        <v>1300107483</v>
      </c>
      <c r="B128" s="12" t="s">
        <v>119</v>
      </c>
      <c r="C128" s="31">
        <v>1</v>
      </c>
      <c r="D128" s="15" t="s">
        <v>21</v>
      </c>
      <c r="E128" s="82">
        <v>17</v>
      </c>
      <c r="F128" s="80">
        <f t="shared" si="6"/>
        <v>17</v>
      </c>
    </row>
    <row r="129" spans="1:6" ht="12.6" customHeight="1" x14ac:dyDescent="0.2">
      <c r="A129" s="11">
        <v>1300107483</v>
      </c>
      <c r="B129" s="12" t="s">
        <v>119</v>
      </c>
      <c r="C129" s="31">
        <v>1</v>
      </c>
      <c r="D129" s="15" t="s">
        <v>21</v>
      </c>
      <c r="E129" s="82">
        <v>17</v>
      </c>
      <c r="F129" s="80">
        <f t="shared" si="6"/>
        <v>17</v>
      </c>
    </row>
    <row r="130" spans="1:6" ht="12.6" customHeight="1" x14ac:dyDescent="0.2">
      <c r="A130" s="11">
        <v>1300107484</v>
      </c>
      <c r="B130" s="12" t="s">
        <v>120</v>
      </c>
      <c r="C130" s="31">
        <v>4</v>
      </c>
      <c r="D130" s="15" t="s">
        <v>21</v>
      </c>
      <c r="E130" s="82">
        <v>36</v>
      </c>
      <c r="F130" s="80">
        <f t="shared" si="6"/>
        <v>144</v>
      </c>
    </row>
    <row r="131" spans="1:6" ht="12.6" customHeight="1" x14ac:dyDescent="0.2">
      <c r="A131" s="11">
        <v>1300107485</v>
      </c>
      <c r="B131" s="12" t="s">
        <v>121</v>
      </c>
      <c r="C131" s="31">
        <v>9</v>
      </c>
      <c r="D131" s="15" t="s">
        <v>21</v>
      </c>
      <c r="E131" s="82">
        <v>60</v>
      </c>
      <c r="F131" s="80">
        <f t="shared" si="6"/>
        <v>540</v>
      </c>
    </row>
    <row r="132" spans="1:6" ht="12.6" customHeight="1" x14ac:dyDescent="0.2">
      <c r="A132" s="11">
        <v>1300107577</v>
      </c>
      <c r="B132" s="12" t="s">
        <v>122</v>
      </c>
      <c r="C132" s="31">
        <v>1</v>
      </c>
      <c r="D132" s="15" t="s">
        <v>21</v>
      </c>
      <c r="E132" s="82">
        <v>175</v>
      </c>
      <c r="F132" s="80">
        <f t="shared" si="6"/>
        <v>175</v>
      </c>
    </row>
    <row r="133" spans="1:6" ht="12.6" customHeight="1" x14ac:dyDescent="0.2">
      <c r="A133" s="11">
        <v>1300107577</v>
      </c>
      <c r="B133" s="12" t="s">
        <v>122</v>
      </c>
      <c r="C133" s="31">
        <v>1</v>
      </c>
      <c r="D133" s="15" t="s">
        <v>21</v>
      </c>
      <c r="E133" s="82">
        <v>151</v>
      </c>
      <c r="F133" s="80">
        <f t="shared" si="6"/>
        <v>151</v>
      </c>
    </row>
    <row r="134" spans="1:6" ht="12.6" customHeight="1" x14ac:dyDescent="0.2">
      <c r="A134" s="11">
        <v>1300107638</v>
      </c>
      <c r="B134" s="12" t="s">
        <v>123</v>
      </c>
      <c r="C134" s="31">
        <v>2</v>
      </c>
      <c r="D134" s="15" t="s">
        <v>21</v>
      </c>
      <c r="E134" s="82">
        <v>1553</v>
      </c>
      <c r="F134" s="80">
        <f t="shared" si="6"/>
        <v>3106</v>
      </c>
    </row>
    <row r="135" spans="1:6" ht="12.6" customHeight="1" x14ac:dyDescent="0.2">
      <c r="A135" s="11">
        <v>1300107661</v>
      </c>
      <c r="B135" s="12" t="s">
        <v>124</v>
      </c>
      <c r="C135" s="31">
        <v>8</v>
      </c>
      <c r="D135" s="15" t="s">
        <v>21</v>
      </c>
      <c r="E135" s="82">
        <v>1425</v>
      </c>
      <c r="F135" s="80">
        <f t="shared" si="6"/>
        <v>11400</v>
      </c>
    </row>
    <row r="136" spans="1:6" ht="12.6" customHeight="1" x14ac:dyDescent="0.2">
      <c r="A136" s="11">
        <v>1300107663</v>
      </c>
      <c r="B136" s="12" t="s">
        <v>125</v>
      </c>
      <c r="C136" s="31">
        <v>1</v>
      </c>
      <c r="D136" s="15" t="s">
        <v>21</v>
      </c>
      <c r="E136" s="82">
        <v>2746</v>
      </c>
      <c r="F136" s="80">
        <f t="shared" si="6"/>
        <v>2746</v>
      </c>
    </row>
    <row r="137" spans="1:6" ht="12.6" customHeight="1" x14ac:dyDescent="0.2">
      <c r="A137" s="11">
        <v>1300107707</v>
      </c>
      <c r="B137" s="12" t="s">
        <v>126</v>
      </c>
      <c r="C137" s="31">
        <v>10</v>
      </c>
      <c r="D137" s="15" t="s">
        <v>21</v>
      </c>
      <c r="E137" s="82">
        <v>121</v>
      </c>
      <c r="F137" s="80">
        <f t="shared" si="6"/>
        <v>1210</v>
      </c>
    </row>
    <row r="138" spans="1:6" ht="12.6" customHeight="1" x14ac:dyDescent="0.2">
      <c r="A138" s="11">
        <v>1300110573</v>
      </c>
      <c r="B138" s="12" t="s">
        <v>127</v>
      </c>
      <c r="C138" s="35">
        <v>0.66</v>
      </c>
      <c r="D138" s="15" t="s">
        <v>21</v>
      </c>
      <c r="E138" s="82">
        <v>7386</v>
      </c>
      <c r="F138" s="80">
        <f t="shared" si="6"/>
        <v>4874.76</v>
      </c>
    </row>
    <row r="139" spans="1:6" ht="12.6" customHeight="1" x14ac:dyDescent="0.2">
      <c r="A139" s="11">
        <v>1300112818</v>
      </c>
      <c r="B139" s="12" t="s">
        <v>128</v>
      </c>
      <c r="C139" s="31">
        <v>1</v>
      </c>
      <c r="D139" s="15" t="s">
        <v>21</v>
      </c>
      <c r="E139" s="82">
        <v>14103</v>
      </c>
      <c r="F139" s="80">
        <f t="shared" si="6"/>
        <v>14103</v>
      </c>
    </row>
    <row r="140" spans="1:6" ht="12.6" customHeight="1" x14ac:dyDescent="0.2">
      <c r="A140" s="11">
        <v>1302907</v>
      </c>
      <c r="B140" s="12" t="s">
        <v>74</v>
      </c>
      <c r="C140" s="35">
        <v>4.57</v>
      </c>
      <c r="D140" s="15" t="s">
        <v>16</v>
      </c>
      <c r="E140" s="82">
        <v>17418</v>
      </c>
      <c r="F140" s="80">
        <f t="shared" si="6"/>
        <v>79600.260000000009</v>
      </c>
    </row>
    <row r="141" spans="1:6" ht="12.6" customHeight="1" x14ac:dyDescent="0.2">
      <c r="A141" s="11">
        <v>1302909</v>
      </c>
      <c r="B141" s="12" t="s">
        <v>129</v>
      </c>
      <c r="C141" s="38">
        <v>0.1</v>
      </c>
      <c r="D141" s="15" t="s">
        <v>16</v>
      </c>
      <c r="E141" s="82">
        <v>20819</v>
      </c>
      <c r="F141" s="80">
        <f t="shared" si="6"/>
        <v>2081.9</v>
      </c>
    </row>
    <row r="142" spans="1:6" ht="12.6" customHeight="1" x14ac:dyDescent="0.2">
      <c r="A142" s="11">
        <v>1302909</v>
      </c>
      <c r="B142" s="12" t="s">
        <v>129</v>
      </c>
      <c r="C142" s="31">
        <v>1</v>
      </c>
      <c r="D142" s="15" t="s">
        <v>16</v>
      </c>
      <c r="E142" s="82">
        <v>21961</v>
      </c>
      <c r="F142" s="80">
        <f t="shared" si="6"/>
        <v>21961</v>
      </c>
    </row>
    <row r="143" spans="1:6" ht="12.6" customHeight="1" x14ac:dyDescent="0.2">
      <c r="A143" s="11">
        <v>1302925</v>
      </c>
      <c r="B143" s="12" t="s">
        <v>130</v>
      </c>
      <c r="C143" s="35">
        <v>2.71</v>
      </c>
      <c r="D143" s="15" t="s">
        <v>16</v>
      </c>
      <c r="E143" s="82">
        <v>87360</v>
      </c>
      <c r="F143" s="80">
        <f t="shared" si="6"/>
        <v>236745.60000000001</v>
      </c>
    </row>
    <row r="144" spans="1:6" ht="12.6" customHeight="1" x14ac:dyDescent="0.2">
      <c r="A144" s="47">
        <v>1302934</v>
      </c>
      <c r="B144" s="46" t="s">
        <v>180</v>
      </c>
      <c r="C144" s="43">
        <v>43</v>
      </c>
      <c r="D144" s="58" t="s">
        <v>176</v>
      </c>
      <c r="E144" s="82">
        <v>2204</v>
      </c>
      <c r="F144" s="80">
        <f t="shared" si="6"/>
        <v>94772</v>
      </c>
    </row>
    <row r="145" spans="1:6" ht="12.6" customHeight="1" x14ac:dyDescent="0.2">
      <c r="A145" s="11">
        <v>1394020</v>
      </c>
      <c r="B145" s="12" t="s">
        <v>131</v>
      </c>
      <c r="C145" s="31">
        <v>1</v>
      </c>
      <c r="D145" s="15" t="s">
        <v>21</v>
      </c>
      <c r="E145" s="82">
        <v>83631</v>
      </c>
      <c r="F145" s="80">
        <f t="shared" si="6"/>
        <v>83631</v>
      </c>
    </row>
    <row r="146" spans="1:6" ht="12.6" customHeight="1" x14ac:dyDescent="0.2">
      <c r="A146" s="11">
        <v>1394100</v>
      </c>
      <c r="B146" s="12" t="s">
        <v>132</v>
      </c>
      <c r="C146" s="31">
        <v>1</v>
      </c>
      <c r="D146" s="15" t="s">
        <v>21</v>
      </c>
      <c r="E146" s="82">
        <v>6637</v>
      </c>
      <c r="F146" s="80">
        <f t="shared" si="6"/>
        <v>6637</v>
      </c>
    </row>
    <row r="147" spans="1:6" ht="12.6" customHeight="1" x14ac:dyDescent="0.2">
      <c r="A147" s="11">
        <v>1394150</v>
      </c>
      <c r="B147" s="12" t="s">
        <v>133</v>
      </c>
      <c r="C147" s="31">
        <v>1</v>
      </c>
      <c r="D147" s="15" t="s">
        <v>21</v>
      </c>
      <c r="E147" s="82">
        <v>3473</v>
      </c>
      <c r="F147" s="80">
        <f t="shared" si="6"/>
        <v>3473</v>
      </c>
    </row>
    <row r="148" spans="1:6" ht="12.6" customHeight="1" x14ac:dyDescent="0.2">
      <c r="A148" s="11">
        <v>1394160</v>
      </c>
      <c r="B148" s="12" t="s">
        <v>134</v>
      </c>
      <c r="C148" s="31">
        <v>5</v>
      </c>
      <c r="D148" s="15" t="s">
        <v>21</v>
      </c>
      <c r="E148" s="82">
        <v>2870</v>
      </c>
      <c r="F148" s="80">
        <f t="shared" si="6"/>
        <v>14350</v>
      </c>
    </row>
    <row r="149" spans="1:6" ht="12.6" customHeight="1" x14ac:dyDescent="0.2">
      <c r="A149" s="11">
        <v>1394200</v>
      </c>
      <c r="B149" s="12" t="s">
        <v>135</v>
      </c>
      <c r="C149" s="31">
        <v>4</v>
      </c>
      <c r="D149" s="15" t="s">
        <v>21</v>
      </c>
      <c r="E149" s="82">
        <v>3125</v>
      </c>
      <c r="F149" s="80">
        <f t="shared" si="6"/>
        <v>12500</v>
      </c>
    </row>
    <row r="150" spans="1:6" ht="12.6" customHeight="1" x14ac:dyDescent="0.2">
      <c r="A150" s="11">
        <v>1398031</v>
      </c>
      <c r="B150" s="12" t="s">
        <v>136</v>
      </c>
      <c r="C150" s="31">
        <v>1</v>
      </c>
      <c r="D150" s="15" t="s">
        <v>21</v>
      </c>
      <c r="E150" s="82">
        <v>9879</v>
      </c>
      <c r="F150" s="80">
        <f t="shared" si="6"/>
        <v>9879</v>
      </c>
    </row>
    <row r="151" spans="1:6" ht="12.6" customHeight="1" x14ac:dyDescent="0.2">
      <c r="A151" s="11">
        <v>1398031</v>
      </c>
      <c r="B151" s="12" t="s">
        <v>136</v>
      </c>
      <c r="C151" s="31">
        <v>1</v>
      </c>
      <c r="D151" s="15" t="s">
        <v>21</v>
      </c>
      <c r="E151" s="82">
        <v>9685</v>
      </c>
      <c r="F151" s="80">
        <f t="shared" si="6"/>
        <v>9685</v>
      </c>
    </row>
    <row r="152" spans="1:6" ht="12.6" customHeight="1" x14ac:dyDescent="0.2">
      <c r="A152" s="11">
        <v>1398120</v>
      </c>
      <c r="B152" s="12" t="s">
        <v>137</v>
      </c>
      <c r="C152" s="35">
        <v>2.71</v>
      </c>
      <c r="D152" s="15" t="s">
        <v>16</v>
      </c>
      <c r="E152" s="82">
        <v>19196</v>
      </c>
      <c r="F152" s="80">
        <f t="shared" si="6"/>
        <v>52021.159999999996</v>
      </c>
    </row>
    <row r="153" spans="1:6" ht="25.5" x14ac:dyDescent="0.2">
      <c r="A153" s="47">
        <v>1398271</v>
      </c>
      <c r="B153" s="52" t="s">
        <v>181</v>
      </c>
      <c r="C153" s="43">
        <v>1</v>
      </c>
      <c r="D153" s="46" t="s">
        <v>182</v>
      </c>
      <c r="E153" s="82">
        <v>17468</v>
      </c>
      <c r="F153" s="80">
        <f t="shared" si="6"/>
        <v>17468</v>
      </c>
    </row>
    <row r="154" spans="1:6" ht="12.6" customHeight="1" x14ac:dyDescent="0.2">
      <c r="A154" s="47"/>
      <c r="B154" s="53" t="s">
        <v>183</v>
      </c>
      <c r="C154" s="53"/>
      <c r="D154" s="53"/>
      <c r="E154" s="78"/>
      <c r="F154" s="81">
        <f>+F155+F158</f>
        <v>136162.6</v>
      </c>
    </row>
    <row r="155" spans="1:6" ht="12.6" customHeight="1" x14ac:dyDescent="0.2">
      <c r="A155" s="47"/>
      <c r="B155" s="21" t="s">
        <v>184</v>
      </c>
      <c r="C155" s="21"/>
      <c r="D155" s="21"/>
      <c r="E155" s="78"/>
      <c r="F155" s="80">
        <f>+F156+F157</f>
        <v>69041.200000000012</v>
      </c>
    </row>
    <row r="156" spans="1:6" ht="12.6" customHeight="1" x14ac:dyDescent="0.2">
      <c r="A156" s="47">
        <v>1375070</v>
      </c>
      <c r="B156" s="1" t="s">
        <v>185</v>
      </c>
      <c r="C156" s="38">
        <v>41.1</v>
      </c>
      <c r="D156" s="15" t="s">
        <v>186</v>
      </c>
      <c r="E156" s="82">
        <v>892</v>
      </c>
      <c r="F156" s="80">
        <f t="shared" ref="F156:F157" si="7">+E156*C156</f>
        <v>36661.200000000004</v>
      </c>
    </row>
    <row r="157" spans="1:6" ht="12.6" customHeight="1" x14ac:dyDescent="0.2">
      <c r="A157" s="47">
        <v>1398271</v>
      </c>
      <c r="B157" s="52" t="s">
        <v>187</v>
      </c>
      <c r="C157" s="43">
        <v>2</v>
      </c>
      <c r="D157" s="46" t="s">
        <v>188</v>
      </c>
      <c r="E157" s="82">
        <v>16190</v>
      </c>
      <c r="F157" s="80">
        <f t="shared" si="7"/>
        <v>32380</v>
      </c>
    </row>
    <row r="158" spans="1:6" ht="12.6" customHeight="1" x14ac:dyDescent="0.2">
      <c r="A158" s="55"/>
      <c r="B158" s="33" t="s">
        <v>189</v>
      </c>
      <c r="C158" s="51"/>
      <c r="D158" s="51"/>
      <c r="E158" s="78"/>
      <c r="F158" s="80">
        <f>+SUM(F159:F163)</f>
        <v>67121.399999999994</v>
      </c>
    </row>
    <row r="159" spans="1:6" ht="12.6" customHeight="1" x14ac:dyDescent="0.2">
      <c r="A159" s="47">
        <v>1302934</v>
      </c>
      <c r="B159" s="46" t="s">
        <v>190</v>
      </c>
      <c r="C159" s="32">
        <v>7.4</v>
      </c>
      <c r="D159" s="15" t="s">
        <v>176</v>
      </c>
      <c r="E159" s="82">
        <v>2516</v>
      </c>
      <c r="F159" s="80">
        <f t="shared" ref="F159:F163" si="8">+E159*C159</f>
        <v>18618.400000000001</v>
      </c>
    </row>
    <row r="160" spans="1:6" ht="12.6" customHeight="1" x14ac:dyDescent="0.2">
      <c r="A160" s="47">
        <v>1374050</v>
      </c>
      <c r="B160" s="12" t="s">
        <v>84</v>
      </c>
      <c r="C160" s="31">
        <v>1</v>
      </c>
      <c r="D160" s="15" t="s">
        <v>21</v>
      </c>
      <c r="E160" s="82">
        <v>27978</v>
      </c>
      <c r="F160" s="80">
        <f t="shared" si="8"/>
        <v>27978</v>
      </c>
    </row>
    <row r="161" spans="1:7" x14ac:dyDescent="0.2">
      <c r="A161" s="47">
        <v>1374170</v>
      </c>
      <c r="B161" s="12" t="s">
        <v>138</v>
      </c>
      <c r="C161" s="31">
        <v>1</v>
      </c>
      <c r="D161" s="15" t="s">
        <v>21</v>
      </c>
      <c r="E161" s="82">
        <v>1211</v>
      </c>
      <c r="F161" s="80">
        <f t="shared" si="8"/>
        <v>1211</v>
      </c>
    </row>
    <row r="162" spans="1:7" ht="29.25" customHeight="1" x14ac:dyDescent="0.2">
      <c r="A162" s="47">
        <v>1398170</v>
      </c>
      <c r="B162" s="12" t="s">
        <v>95</v>
      </c>
      <c r="C162" s="31">
        <v>1</v>
      </c>
      <c r="D162" s="15" t="s">
        <v>16</v>
      </c>
      <c r="E162" s="82">
        <v>7650</v>
      </c>
      <c r="F162" s="80">
        <f t="shared" si="8"/>
        <v>7650</v>
      </c>
      <c r="G162" s="51"/>
    </row>
    <row r="163" spans="1:7" s="54" customFormat="1" ht="25.5" x14ac:dyDescent="0.2">
      <c r="A163" s="47">
        <v>1398270</v>
      </c>
      <c r="B163" s="12" t="s">
        <v>139</v>
      </c>
      <c r="C163" s="31">
        <v>1</v>
      </c>
      <c r="D163" s="15" t="s">
        <v>21</v>
      </c>
      <c r="E163" s="82">
        <v>11664</v>
      </c>
      <c r="F163" s="80">
        <f t="shared" si="8"/>
        <v>11664</v>
      </c>
      <c r="G163" s="72"/>
    </row>
    <row r="164" spans="1:7" x14ac:dyDescent="0.2">
      <c r="A164" s="13"/>
      <c r="B164" s="22" t="s">
        <v>140</v>
      </c>
      <c r="C164" s="56"/>
      <c r="D164" s="13"/>
      <c r="E164" s="78"/>
      <c r="F164" s="86">
        <f>+F165+F181+F216+F223</f>
        <v>1447643.78</v>
      </c>
      <c r="G164" s="61"/>
    </row>
    <row r="165" spans="1:7" x14ac:dyDescent="0.2">
      <c r="A165" s="6"/>
      <c r="B165" s="10" t="s">
        <v>141</v>
      </c>
      <c r="C165" s="27"/>
      <c r="D165" s="6"/>
      <c r="E165" s="78"/>
      <c r="F165" s="80">
        <f>+SUM(F166:F180)</f>
        <v>434692.76</v>
      </c>
      <c r="G165" s="21"/>
    </row>
    <row r="166" spans="1:7" ht="38.25" customHeight="1" x14ac:dyDescent="0.2">
      <c r="A166" s="11">
        <v>1300100607</v>
      </c>
      <c r="B166" s="12" t="s">
        <v>26</v>
      </c>
      <c r="C166" s="31">
        <v>20</v>
      </c>
      <c r="D166" s="15" t="s">
        <v>21</v>
      </c>
      <c r="E166" s="82">
        <v>296</v>
      </c>
      <c r="F166" s="80">
        <f t="shared" ref="F166:F180" si="9">+E166*C166</f>
        <v>5920</v>
      </c>
      <c r="G166" s="51"/>
    </row>
    <row r="167" spans="1:7" ht="12.75" customHeight="1" x14ac:dyDescent="0.2">
      <c r="A167" s="11">
        <v>1300105981</v>
      </c>
      <c r="B167" s="12" t="s">
        <v>142</v>
      </c>
      <c r="C167" s="31">
        <v>2</v>
      </c>
      <c r="D167" s="15" t="s">
        <v>59</v>
      </c>
      <c r="E167" s="82">
        <v>4923</v>
      </c>
      <c r="F167" s="80">
        <f t="shared" si="9"/>
        <v>9846</v>
      </c>
      <c r="G167" s="73"/>
    </row>
    <row r="168" spans="1:7" x14ac:dyDescent="0.2">
      <c r="A168" s="11">
        <v>1300105982</v>
      </c>
      <c r="B168" s="12" t="s">
        <v>143</v>
      </c>
      <c r="C168" s="31">
        <v>2</v>
      </c>
      <c r="D168" s="15" t="s">
        <v>59</v>
      </c>
      <c r="E168" s="82">
        <v>1312</v>
      </c>
      <c r="F168" s="80">
        <f t="shared" si="9"/>
        <v>2624</v>
      </c>
    </row>
    <row r="169" spans="1:7" ht="12.6" customHeight="1" x14ac:dyDescent="0.2">
      <c r="A169" s="11">
        <v>1300106990</v>
      </c>
      <c r="B169" s="12" t="s">
        <v>144</v>
      </c>
      <c r="C169" s="31">
        <v>2</v>
      </c>
      <c r="D169" s="15" t="s">
        <v>21</v>
      </c>
      <c r="E169" s="82">
        <v>2202</v>
      </c>
      <c r="F169" s="80">
        <f t="shared" si="9"/>
        <v>4404</v>
      </c>
    </row>
    <row r="170" spans="1:7" ht="12.6" customHeight="1" x14ac:dyDescent="0.2">
      <c r="A170" s="11">
        <v>1300107727</v>
      </c>
      <c r="B170" s="12" t="s">
        <v>41</v>
      </c>
      <c r="C170" s="37">
        <v>0.311</v>
      </c>
      <c r="D170" s="15" t="s">
        <v>42</v>
      </c>
      <c r="E170" s="82">
        <v>8660</v>
      </c>
      <c r="F170" s="80">
        <f t="shared" si="9"/>
        <v>2693.2599999999998</v>
      </c>
    </row>
    <row r="171" spans="1:7" ht="12.6" customHeight="1" x14ac:dyDescent="0.2">
      <c r="A171" s="11">
        <v>1300110225</v>
      </c>
      <c r="B171" s="12" t="s">
        <v>63</v>
      </c>
      <c r="C171" s="31">
        <v>4</v>
      </c>
      <c r="D171" s="15" t="s">
        <v>40</v>
      </c>
      <c r="E171" s="82">
        <v>2451</v>
      </c>
      <c r="F171" s="80">
        <f t="shared" si="9"/>
        <v>9804</v>
      </c>
    </row>
    <row r="172" spans="1:7" x14ac:dyDescent="0.2">
      <c r="A172" s="11">
        <v>1302905</v>
      </c>
      <c r="B172" s="12" t="s">
        <v>46</v>
      </c>
      <c r="C172" s="31">
        <v>4</v>
      </c>
      <c r="D172" s="15" t="s">
        <v>47</v>
      </c>
      <c r="E172" s="82">
        <v>932</v>
      </c>
      <c r="F172" s="80">
        <f t="shared" si="9"/>
        <v>3728</v>
      </c>
    </row>
    <row r="173" spans="1:7" ht="12.95" customHeight="1" x14ac:dyDescent="0.2">
      <c r="A173" s="11">
        <v>1395100</v>
      </c>
      <c r="B173" s="12" t="s">
        <v>48</v>
      </c>
      <c r="C173" s="31">
        <v>2</v>
      </c>
      <c r="D173" s="15" t="s">
        <v>21</v>
      </c>
      <c r="E173" s="82">
        <v>609</v>
      </c>
      <c r="F173" s="80">
        <f t="shared" si="9"/>
        <v>1218</v>
      </c>
      <c r="G173" s="61"/>
    </row>
    <row r="174" spans="1:7" ht="12.6" customHeight="1" x14ac:dyDescent="0.2">
      <c r="A174" s="11">
        <v>1396010</v>
      </c>
      <c r="B174" s="12" t="s">
        <v>145</v>
      </c>
      <c r="C174" s="38">
        <v>77.7</v>
      </c>
      <c r="D174" s="15" t="s">
        <v>47</v>
      </c>
      <c r="E174" s="82">
        <v>754</v>
      </c>
      <c r="F174" s="80">
        <f t="shared" si="9"/>
        <v>58585.8</v>
      </c>
      <c r="G174" s="61"/>
    </row>
    <row r="175" spans="1:7" ht="12.6" customHeight="1" x14ac:dyDescent="0.2">
      <c r="A175" s="11">
        <v>1396100</v>
      </c>
      <c r="B175" s="12" t="s">
        <v>50</v>
      </c>
      <c r="C175" s="31">
        <v>2</v>
      </c>
      <c r="D175" s="15" t="s">
        <v>21</v>
      </c>
      <c r="E175" s="82">
        <v>16352</v>
      </c>
      <c r="F175" s="80">
        <f t="shared" si="9"/>
        <v>32704</v>
      </c>
    </row>
    <row r="176" spans="1:7" ht="12.6" customHeight="1" x14ac:dyDescent="0.2">
      <c r="A176" s="11">
        <v>1396110</v>
      </c>
      <c r="B176" s="12" t="s">
        <v>64</v>
      </c>
      <c r="C176" s="31">
        <v>2</v>
      </c>
      <c r="D176" s="15" t="s">
        <v>21</v>
      </c>
      <c r="E176" s="82">
        <v>21313</v>
      </c>
      <c r="F176" s="80">
        <f t="shared" si="9"/>
        <v>42626</v>
      </c>
    </row>
    <row r="177" spans="1:7" ht="12.6" customHeight="1" x14ac:dyDescent="0.2">
      <c r="A177" s="11">
        <v>1396420</v>
      </c>
      <c r="B177" s="12" t="s">
        <v>51</v>
      </c>
      <c r="C177" s="38">
        <v>77.7</v>
      </c>
      <c r="D177" s="15" t="s">
        <v>47</v>
      </c>
      <c r="E177" s="82">
        <v>716</v>
      </c>
      <c r="F177" s="80">
        <f t="shared" si="9"/>
        <v>55633.200000000004</v>
      </c>
    </row>
    <row r="178" spans="1:7" ht="12.6" customHeight="1" x14ac:dyDescent="0.2">
      <c r="A178" s="11">
        <v>1396490</v>
      </c>
      <c r="B178" s="12" t="s">
        <v>52</v>
      </c>
      <c r="C178" s="31">
        <v>4</v>
      </c>
      <c r="D178" s="15" t="s">
        <v>21</v>
      </c>
      <c r="E178" s="82">
        <v>2269</v>
      </c>
      <c r="F178" s="80">
        <f t="shared" si="9"/>
        <v>9076</v>
      </c>
    </row>
    <row r="179" spans="1:7" ht="12.6" customHeight="1" x14ac:dyDescent="0.2">
      <c r="A179" s="11">
        <v>1396510</v>
      </c>
      <c r="B179" s="12" t="s">
        <v>53</v>
      </c>
      <c r="C179" s="31">
        <v>1</v>
      </c>
      <c r="D179" s="15" t="s">
        <v>21</v>
      </c>
      <c r="E179" s="82">
        <v>11666</v>
      </c>
      <c r="F179" s="80">
        <f t="shared" si="9"/>
        <v>11666</v>
      </c>
    </row>
    <row r="180" spans="1:7" ht="12.6" customHeight="1" x14ac:dyDescent="0.2">
      <c r="A180" s="11">
        <v>51170301</v>
      </c>
      <c r="B180" s="12" t="s">
        <v>146</v>
      </c>
      <c r="C180" s="38">
        <v>97.7</v>
      </c>
      <c r="D180" s="15" t="s">
        <v>40</v>
      </c>
      <c r="E180" s="82">
        <v>1885</v>
      </c>
      <c r="F180" s="80">
        <f t="shared" si="9"/>
        <v>184164.5</v>
      </c>
    </row>
    <row r="181" spans="1:7" ht="12.6" customHeight="1" x14ac:dyDescent="0.2">
      <c r="A181" s="6"/>
      <c r="B181" s="10" t="s">
        <v>147</v>
      </c>
      <c r="C181" s="27"/>
      <c r="D181" s="6"/>
      <c r="E181" s="78"/>
      <c r="F181" s="80">
        <f>+SUM(F182:F215)</f>
        <v>586920.22</v>
      </c>
    </row>
    <row r="182" spans="1:7" ht="12.6" customHeight="1" x14ac:dyDescent="0.2">
      <c r="A182" s="23">
        <v>21770</v>
      </c>
      <c r="B182" s="12" t="s">
        <v>148</v>
      </c>
      <c r="C182" s="31">
        <v>2</v>
      </c>
      <c r="D182" s="15" t="s">
        <v>21</v>
      </c>
      <c r="E182" s="82">
        <v>8580</v>
      </c>
      <c r="F182" s="80">
        <f t="shared" ref="F182:F215" si="10">+E182*C182</f>
        <v>17160</v>
      </c>
    </row>
    <row r="183" spans="1:7" ht="12.6" customHeight="1" x14ac:dyDescent="0.2">
      <c r="A183" s="11">
        <v>1300100414</v>
      </c>
      <c r="B183" s="12" t="s">
        <v>149</v>
      </c>
      <c r="C183" s="31">
        <v>16</v>
      </c>
      <c r="D183" s="15" t="s">
        <v>21</v>
      </c>
      <c r="E183" s="82">
        <v>15</v>
      </c>
      <c r="F183" s="80">
        <f t="shared" si="10"/>
        <v>240</v>
      </c>
    </row>
    <row r="184" spans="1:7" ht="12.6" customHeight="1" x14ac:dyDescent="0.2">
      <c r="A184" s="11">
        <v>1300105657</v>
      </c>
      <c r="B184" s="12" t="s">
        <v>150</v>
      </c>
      <c r="C184" s="31">
        <v>2</v>
      </c>
      <c r="D184" s="15" t="s">
        <v>21</v>
      </c>
      <c r="E184" s="82">
        <v>61107</v>
      </c>
      <c r="F184" s="80">
        <f t="shared" si="10"/>
        <v>122214</v>
      </c>
    </row>
    <row r="185" spans="1:7" ht="12.6" customHeight="1" x14ac:dyDescent="0.2">
      <c r="A185" s="11">
        <v>1300105727</v>
      </c>
      <c r="B185" s="12" t="s">
        <v>151</v>
      </c>
      <c r="C185" s="31">
        <v>2</v>
      </c>
      <c r="D185" s="15" t="s">
        <v>21</v>
      </c>
      <c r="E185" s="82">
        <v>72677</v>
      </c>
      <c r="F185" s="80">
        <f t="shared" si="10"/>
        <v>145354</v>
      </c>
    </row>
    <row r="186" spans="1:7" ht="12.6" customHeight="1" x14ac:dyDescent="0.2">
      <c r="A186" s="11">
        <v>1300105874</v>
      </c>
      <c r="B186" s="12" t="s">
        <v>98</v>
      </c>
      <c r="C186" s="35">
        <v>0.14000000000000001</v>
      </c>
      <c r="D186" s="15" t="s">
        <v>99</v>
      </c>
      <c r="E186" s="82">
        <v>4099</v>
      </c>
      <c r="F186" s="80">
        <f t="shared" si="10"/>
        <v>573.86</v>
      </c>
    </row>
    <row r="187" spans="1:7" ht="12.6" customHeight="1" x14ac:dyDescent="0.2">
      <c r="A187" s="11">
        <v>1300106133</v>
      </c>
      <c r="B187" s="12" t="s">
        <v>101</v>
      </c>
      <c r="C187" s="31">
        <v>8</v>
      </c>
      <c r="D187" s="15" t="s">
        <v>21</v>
      </c>
      <c r="E187" s="82">
        <v>510</v>
      </c>
      <c r="F187" s="80">
        <f t="shared" si="10"/>
        <v>4080</v>
      </c>
    </row>
    <row r="188" spans="1:7" ht="12.6" customHeight="1" x14ac:dyDescent="0.2">
      <c r="A188" s="11">
        <v>1300106173</v>
      </c>
      <c r="B188" s="12" t="s">
        <v>152</v>
      </c>
      <c r="C188" s="31">
        <v>8</v>
      </c>
      <c r="D188" s="15" t="s">
        <v>21</v>
      </c>
      <c r="E188" s="82">
        <v>7611</v>
      </c>
      <c r="F188" s="80">
        <f t="shared" si="10"/>
        <v>60888</v>
      </c>
    </row>
    <row r="189" spans="1:7" ht="12.6" customHeight="1" x14ac:dyDescent="0.2">
      <c r="A189" s="11">
        <v>1300106214</v>
      </c>
      <c r="B189" s="12" t="s">
        <v>153</v>
      </c>
      <c r="C189" s="31">
        <v>2</v>
      </c>
      <c r="D189" s="15" t="s">
        <v>21</v>
      </c>
      <c r="E189" s="82">
        <v>4262</v>
      </c>
      <c r="F189" s="80">
        <f t="shared" si="10"/>
        <v>8524</v>
      </c>
    </row>
    <row r="190" spans="1:7" ht="12.6" customHeight="1" x14ac:dyDescent="0.2">
      <c r="A190" s="11">
        <v>1300106608</v>
      </c>
      <c r="B190" s="12" t="s">
        <v>154</v>
      </c>
      <c r="C190" s="31">
        <v>2</v>
      </c>
      <c r="D190" s="15" t="s">
        <v>21</v>
      </c>
      <c r="E190" s="82">
        <v>2547</v>
      </c>
      <c r="F190" s="80">
        <f t="shared" si="10"/>
        <v>5094</v>
      </c>
      <c r="G190" s="61"/>
    </row>
    <row r="191" spans="1:7" ht="12.6" customHeight="1" x14ac:dyDescent="0.2">
      <c r="A191" s="11">
        <v>1300106730</v>
      </c>
      <c r="B191" s="12" t="s">
        <v>109</v>
      </c>
      <c r="C191" s="31">
        <v>2</v>
      </c>
      <c r="D191" s="15" t="s">
        <v>21</v>
      </c>
      <c r="E191" s="82">
        <v>1721</v>
      </c>
      <c r="F191" s="80">
        <f t="shared" si="10"/>
        <v>3442</v>
      </c>
    </row>
    <row r="192" spans="1:7" ht="12.6" customHeight="1" x14ac:dyDescent="0.2">
      <c r="A192" s="11">
        <v>1300107453</v>
      </c>
      <c r="B192" s="12" t="s">
        <v>155</v>
      </c>
      <c r="C192" s="31">
        <v>2</v>
      </c>
      <c r="D192" s="15" t="s">
        <v>21</v>
      </c>
      <c r="E192" s="82">
        <v>35</v>
      </c>
      <c r="F192" s="80">
        <f t="shared" si="10"/>
        <v>70</v>
      </c>
    </row>
    <row r="193" spans="1:6" ht="12.6" customHeight="1" x14ac:dyDescent="0.2">
      <c r="A193" s="11">
        <v>1300107453</v>
      </c>
      <c r="B193" s="12" t="s">
        <v>155</v>
      </c>
      <c r="C193" s="31">
        <v>4</v>
      </c>
      <c r="D193" s="15" t="s">
        <v>21</v>
      </c>
      <c r="E193" s="82">
        <v>41</v>
      </c>
      <c r="F193" s="80">
        <f t="shared" si="10"/>
        <v>164</v>
      </c>
    </row>
    <row r="194" spans="1:6" ht="12.6" customHeight="1" x14ac:dyDescent="0.2">
      <c r="A194" s="11">
        <v>1300107454</v>
      </c>
      <c r="B194" s="12" t="s">
        <v>113</v>
      </c>
      <c r="C194" s="31">
        <v>20</v>
      </c>
      <c r="D194" s="15" t="s">
        <v>21</v>
      </c>
      <c r="E194" s="82">
        <v>52</v>
      </c>
      <c r="F194" s="80">
        <f t="shared" si="10"/>
        <v>1040</v>
      </c>
    </row>
    <row r="195" spans="1:6" ht="12.6" customHeight="1" x14ac:dyDescent="0.2">
      <c r="A195" s="11">
        <v>1300107456</v>
      </c>
      <c r="B195" s="12" t="s">
        <v>115</v>
      </c>
      <c r="C195" s="31">
        <v>8</v>
      </c>
      <c r="D195" s="15" t="s">
        <v>21</v>
      </c>
      <c r="E195" s="82">
        <v>175</v>
      </c>
      <c r="F195" s="80">
        <f t="shared" si="10"/>
        <v>1400</v>
      </c>
    </row>
    <row r="196" spans="1:6" ht="12.6" customHeight="1" x14ac:dyDescent="0.2">
      <c r="A196" s="11">
        <v>1300107469</v>
      </c>
      <c r="B196" s="12" t="s">
        <v>156</v>
      </c>
      <c r="C196" s="31">
        <v>16</v>
      </c>
      <c r="D196" s="15" t="s">
        <v>21</v>
      </c>
      <c r="E196" s="82">
        <v>5</v>
      </c>
      <c r="F196" s="80">
        <f t="shared" si="10"/>
        <v>80</v>
      </c>
    </row>
    <row r="197" spans="1:6" ht="12.6" customHeight="1" x14ac:dyDescent="0.2">
      <c r="A197" s="11">
        <v>1300107471</v>
      </c>
      <c r="B197" s="12" t="s">
        <v>157</v>
      </c>
      <c r="C197" s="31">
        <v>4</v>
      </c>
      <c r="D197" s="15" t="s">
        <v>21</v>
      </c>
      <c r="E197" s="82">
        <v>17</v>
      </c>
      <c r="F197" s="80">
        <f t="shared" si="10"/>
        <v>68</v>
      </c>
    </row>
    <row r="198" spans="1:6" ht="12.6" customHeight="1" x14ac:dyDescent="0.2">
      <c r="A198" s="11">
        <v>1300107471</v>
      </c>
      <c r="B198" s="12" t="s">
        <v>157</v>
      </c>
      <c r="C198" s="31">
        <v>2</v>
      </c>
      <c r="D198" s="15" t="s">
        <v>21</v>
      </c>
      <c r="E198" s="82">
        <v>20</v>
      </c>
      <c r="F198" s="80">
        <f t="shared" si="10"/>
        <v>40</v>
      </c>
    </row>
    <row r="199" spans="1:6" ht="12.6" customHeight="1" x14ac:dyDescent="0.2">
      <c r="A199" s="11">
        <v>1300107472</v>
      </c>
      <c r="B199" s="12" t="s">
        <v>116</v>
      </c>
      <c r="C199" s="31">
        <v>20</v>
      </c>
      <c r="D199" s="15" t="s">
        <v>21</v>
      </c>
      <c r="E199" s="82">
        <v>33</v>
      </c>
      <c r="F199" s="80">
        <f t="shared" si="10"/>
        <v>660</v>
      </c>
    </row>
    <row r="200" spans="1:6" ht="12.6" customHeight="1" x14ac:dyDescent="0.2">
      <c r="A200" s="11">
        <v>1300107482</v>
      </c>
      <c r="B200" s="12" t="s">
        <v>158</v>
      </c>
      <c r="C200" s="31">
        <v>2</v>
      </c>
      <c r="D200" s="15" t="s">
        <v>21</v>
      </c>
      <c r="E200" s="82">
        <v>16</v>
      </c>
      <c r="F200" s="80">
        <f t="shared" si="10"/>
        <v>32</v>
      </c>
    </row>
    <row r="201" spans="1:6" ht="12.6" customHeight="1" x14ac:dyDescent="0.2">
      <c r="A201" s="11">
        <v>1300107560</v>
      </c>
      <c r="B201" s="12" t="s">
        <v>159</v>
      </c>
      <c r="C201" s="31">
        <v>16</v>
      </c>
      <c r="D201" s="15" t="s">
        <v>21</v>
      </c>
      <c r="E201" s="82">
        <v>43</v>
      </c>
      <c r="F201" s="80">
        <f t="shared" si="10"/>
        <v>688</v>
      </c>
    </row>
    <row r="202" spans="1:6" ht="12.6" customHeight="1" x14ac:dyDescent="0.2">
      <c r="A202" s="11">
        <v>1300107569</v>
      </c>
      <c r="B202" s="12" t="s">
        <v>160</v>
      </c>
      <c r="C202" s="31">
        <v>2</v>
      </c>
      <c r="D202" s="15" t="s">
        <v>21</v>
      </c>
      <c r="E202" s="82">
        <v>119</v>
      </c>
      <c r="F202" s="80">
        <f t="shared" si="10"/>
        <v>238</v>
      </c>
    </row>
    <row r="203" spans="1:6" ht="12.6" customHeight="1" x14ac:dyDescent="0.2">
      <c r="A203" s="11">
        <v>1300107569</v>
      </c>
      <c r="B203" s="12" t="s">
        <v>160</v>
      </c>
      <c r="C203" s="31">
        <v>4</v>
      </c>
      <c r="D203" s="15" t="s">
        <v>21</v>
      </c>
      <c r="E203" s="82">
        <v>118</v>
      </c>
      <c r="F203" s="80">
        <f t="shared" si="10"/>
        <v>472</v>
      </c>
    </row>
    <row r="204" spans="1:6" ht="12.6" customHeight="1" x14ac:dyDescent="0.2">
      <c r="A204" s="11">
        <v>1300107574</v>
      </c>
      <c r="B204" s="12" t="s">
        <v>161</v>
      </c>
      <c r="C204" s="31">
        <v>20</v>
      </c>
      <c r="D204" s="15" t="s">
        <v>21</v>
      </c>
      <c r="E204" s="82">
        <v>173</v>
      </c>
      <c r="F204" s="80">
        <f t="shared" si="10"/>
        <v>3460</v>
      </c>
    </row>
    <row r="205" spans="1:6" ht="12.6" customHeight="1" x14ac:dyDescent="0.2">
      <c r="A205" s="16">
        <v>1300107651</v>
      </c>
      <c r="B205" s="17" t="s">
        <v>162</v>
      </c>
      <c r="C205" s="36">
        <v>4</v>
      </c>
      <c r="D205" s="5" t="s">
        <v>21</v>
      </c>
      <c r="E205" s="82">
        <v>2788</v>
      </c>
      <c r="F205" s="80">
        <f t="shared" si="10"/>
        <v>11152</v>
      </c>
    </row>
    <row r="206" spans="1:6" ht="12.6" customHeight="1" x14ac:dyDescent="0.2">
      <c r="A206" s="11">
        <v>1300107693</v>
      </c>
      <c r="B206" s="12" t="s">
        <v>163</v>
      </c>
      <c r="C206" s="31">
        <v>6</v>
      </c>
      <c r="D206" s="15" t="s">
        <v>40</v>
      </c>
      <c r="E206" s="82">
        <v>775</v>
      </c>
      <c r="F206" s="80">
        <f t="shared" si="10"/>
        <v>4650</v>
      </c>
    </row>
    <row r="207" spans="1:6" ht="12.6" customHeight="1" x14ac:dyDescent="0.2">
      <c r="A207" s="11">
        <v>1300107934</v>
      </c>
      <c r="B207" s="12" t="s">
        <v>68</v>
      </c>
      <c r="C207" s="31">
        <v>4</v>
      </c>
      <c r="D207" s="15" t="s">
        <v>21</v>
      </c>
      <c r="E207" s="82">
        <v>109</v>
      </c>
      <c r="F207" s="80">
        <f t="shared" si="10"/>
        <v>436</v>
      </c>
    </row>
    <row r="208" spans="1:6" ht="12.6" customHeight="1" x14ac:dyDescent="0.2">
      <c r="A208" s="11">
        <v>1300113878</v>
      </c>
      <c r="B208" s="12" t="s">
        <v>70</v>
      </c>
      <c r="C208" s="35">
        <v>0.08</v>
      </c>
      <c r="D208" s="15" t="s">
        <v>42</v>
      </c>
      <c r="E208" s="82">
        <v>17997</v>
      </c>
      <c r="F208" s="80">
        <f t="shared" si="10"/>
        <v>1439.76</v>
      </c>
    </row>
    <row r="209" spans="1:6" ht="12.6" customHeight="1" x14ac:dyDescent="0.2">
      <c r="A209" s="11">
        <v>1302907</v>
      </c>
      <c r="B209" s="12" t="s">
        <v>74</v>
      </c>
      <c r="C209" s="35">
        <v>1.82</v>
      </c>
      <c r="D209" s="15" t="s">
        <v>16</v>
      </c>
      <c r="E209" s="82">
        <v>16410</v>
      </c>
      <c r="F209" s="80">
        <f t="shared" si="10"/>
        <v>29866.2</v>
      </c>
    </row>
    <row r="210" spans="1:6" ht="12.6" customHeight="1" x14ac:dyDescent="0.2">
      <c r="A210" s="47">
        <v>1302934</v>
      </c>
      <c r="B210" s="46" t="s">
        <v>191</v>
      </c>
      <c r="C210" s="43">
        <v>15.2</v>
      </c>
      <c r="D210" s="15" t="s">
        <v>176</v>
      </c>
      <c r="E210" s="82">
        <v>2627</v>
      </c>
      <c r="F210" s="80">
        <f t="shared" si="10"/>
        <v>39930.400000000001</v>
      </c>
    </row>
    <row r="211" spans="1:6" ht="12.6" customHeight="1" x14ac:dyDescent="0.2">
      <c r="A211" s="11">
        <v>1394051</v>
      </c>
      <c r="B211" s="12" t="s">
        <v>164</v>
      </c>
      <c r="C211" s="31">
        <v>2</v>
      </c>
      <c r="D211" s="15" t="s">
        <v>21</v>
      </c>
      <c r="E211" s="82">
        <v>17154</v>
      </c>
      <c r="F211" s="80">
        <f t="shared" si="10"/>
        <v>34308</v>
      </c>
    </row>
    <row r="212" spans="1:6" ht="12.6" customHeight="1" x14ac:dyDescent="0.2">
      <c r="A212" s="11">
        <v>1394130</v>
      </c>
      <c r="B212" s="12" t="s">
        <v>165</v>
      </c>
      <c r="C212" s="31">
        <v>2</v>
      </c>
      <c r="D212" s="15" t="s">
        <v>21</v>
      </c>
      <c r="E212" s="82">
        <v>2775</v>
      </c>
      <c r="F212" s="80">
        <f t="shared" si="10"/>
        <v>5550</v>
      </c>
    </row>
    <row r="213" spans="1:6" ht="12.6" customHeight="1" x14ac:dyDescent="0.2">
      <c r="A213" s="11">
        <v>1394150</v>
      </c>
      <c r="B213" s="12" t="s">
        <v>133</v>
      </c>
      <c r="C213" s="31">
        <v>2</v>
      </c>
      <c r="D213" s="15" t="s">
        <v>21</v>
      </c>
      <c r="E213" s="82">
        <v>3684</v>
      </c>
      <c r="F213" s="80">
        <f t="shared" si="10"/>
        <v>7368</v>
      </c>
    </row>
    <row r="214" spans="1:6" ht="12.6" customHeight="1" x14ac:dyDescent="0.2">
      <c r="A214" s="11">
        <v>1395020</v>
      </c>
      <c r="B214" s="12" t="s">
        <v>72</v>
      </c>
      <c r="C214" s="31">
        <v>2</v>
      </c>
      <c r="D214" s="15" t="s">
        <v>59</v>
      </c>
      <c r="E214" s="82">
        <v>21503</v>
      </c>
      <c r="F214" s="80">
        <f t="shared" si="10"/>
        <v>43006</v>
      </c>
    </row>
    <row r="215" spans="1:6" ht="12.6" customHeight="1" x14ac:dyDescent="0.2">
      <c r="A215" s="11">
        <v>1398271</v>
      </c>
      <c r="B215" s="52" t="s">
        <v>192</v>
      </c>
      <c r="C215" s="57">
        <v>2</v>
      </c>
      <c r="D215" s="58" t="s">
        <v>21</v>
      </c>
      <c r="E215" s="82">
        <v>16616</v>
      </c>
      <c r="F215" s="80">
        <f t="shared" si="10"/>
        <v>33232</v>
      </c>
    </row>
    <row r="216" spans="1:6" ht="12.6" customHeight="1" x14ac:dyDescent="0.2">
      <c r="A216" s="13"/>
      <c r="B216" s="24" t="s">
        <v>166</v>
      </c>
      <c r="C216" s="56"/>
      <c r="D216" s="13"/>
      <c r="E216" s="78"/>
      <c r="F216" s="80">
        <f>SUM(F217:F222)</f>
        <v>34374</v>
      </c>
    </row>
    <row r="217" spans="1:6" ht="12.6" customHeight="1" x14ac:dyDescent="0.2">
      <c r="A217" s="11">
        <v>1300106771</v>
      </c>
      <c r="B217" s="12" t="s">
        <v>167</v>
      </c>
      <c r="C217" s="31">
        <v>2</v>
      </c>
      <c r="D217" s="15" t="s">
        <v>21</v>
      </c>
      <c r="E217" s="82">
        <v>2732</v>
      </c>
      <c r="F217" s="80">
        <f t="shared" ref="F217:F222" si="11">+E217*C217</f>
        <v>5464</v>
      </c>
    </row>
    <row r="218" spans="1:6" ht="12.6" customHeight="1" x14ac:dyDescent="0.2">
      <c r="A218" s="11">
        <v>1300112822</v>
      </c>
      <c r="B218" s="12" t="s">
        <v>168</v>
      </c>
      <c r="C218" s="31">
        <v>2</v>
      </c>
      <c r="D218" s="15" t="s">
        <v>21</v>
      </c>
      <c r="E218" s="82">
        <v>1283</v>
      </c>
      <c r="F218" s="80">
        <f t="shared" si="11"/>
        <v>2566</v>
      </c>
    </row>
    <row r="219" spans="1:6" x14ac:dyDescent="0.2">
      <c r="A219" s="11">
        <v>1300112823</v>
      </c>
      <c r="B219" s="12" t="s">
        <v>169</v>
      </c>
      <c r="C219" s="31">
        <v>2</v>
      </c>
      <c r="D219" s="15" t="s">
        <v>21</v>
      </c>
      <c r="E219" s="82">
        <v>2921</v>
      </c>
      <c r="F219" s="80">
        <f t="shared" si="11"/>
        <v>5842</v>
      </c>
    </row>
    <row r="220" spans="1:6" ht="12.6" customHeight="1" x14ac:dyDescent="0.2">
      <c r="A220" s="11">
        <v>1394200</v>
      </c>
      <c r="B220" s="12" t="s">
        <v>135</v>
      </c>
      <c r="C220" s="31">
        <v>2</v>
      </c>
      <c r="D220" s="15" t="s">
        <v>21</v>
      </c>
      <c r="E220" s="82">
        <v>3592</v>
      </c>
      <c r="F220" s="80">
        <f t="shared" si="11"/>
        <v>7184</v>
      </c>
    </row>
    <row r="221" spans="1:6" ht="12.6" customHeight="1" x14ac:dyDescent="0.2">
      <c r="A221" s="11">
        <v>1394220</v>
      </c>
      <c r="B221" s="59" t="s">
        <v>193</v>
      </c>
      <c r="C221" s="31">
        <v>2</v>
      </c>
      <c r="D221" s="15" t="s">
        <v>21</v>
      </c>
      <c r="E221" s="82">
        <v>3213</v>
      </c>
      <c r="F221" s="80">
        <f t="shared" si="11"/>
        <v>6426</v>
      </c>
    </row>
    <row r="222" spans="1:6" ht="12.6" customHeight="1" x14ac:dyDescent="0.2">
      <c r="A222" s="11">
        <v>1394220</v>
      </c>
      <c r="B222" s="59" t="s">
        <v>193</v>
      </c>
      <c r="C222" s="31">
        <v>2</v>
      </c>
      <c r="D222" s="15" t="s">
        <v>21</v>
      </c>
      <c r="E222" s="82">
        <v>3446</v>
      </c>
      <c r="F222" s="80">
        <f t="shared" si="11"/>
        <v>6892</v>
      </c>
    </row>
    <row r="223" spans="1:6" ht="12.6" customHeight="1" x14ac:dyDescent="0.2">
      <c r="A223" s="6"/>
      <c r="B223" s="10" t="s">
        <v>170</v>
      </c>
      <c r="C223" s="27"/>
      <c r="D223" s="6"/>
      <c r="E223" s="78"/>
      <c r="F223" s="80">
        <f>+SUM(F224:F226)</f>
        <v>391656.8</v>
      </c>
    </row>
    <row r="224" spans="1:6" x14ac:dyDescent="0.2">
      <c r="A224" s="11">
        <v>1302907</v>
      </c>
      <c r="B224" s="12" t="s">
        <v>74</v>
      </c>
      <c r="C224" s="31">
        <v>20</v>
      </c>
      <c r="D224" s="15" t="s">
        <v>16</v>
      </c>
      <c r="E224" s="82">
        <v>14971</v>
      </c>
      <c r="F224" s="80">
        <f t="shared" ref="F224:F225" si="12">+E224*C224</f>
        <v>299420</v>
      </c>
    </row>
    <row r="225" spans="1:7" ht="12.6" customHeight="1" x14ac:dyDescent="0.2">
      <c r="A225" s="11">
        <v>1302927</v>
      </c>
      <c r="B225" s="12" t="s">
        <v>75</v>
      </c>
      <c r="C225" s="38">
        <v>4.8</v>
      </c>
      <c r="D225" s="15" t="s">
        <v>16</v>
      </c>
      <c r="E225" s="82">
        <v>7341</v>
      </c>
      <c r="F225" s="80">
        <f t="shared" si="12"/>
        <v>35236.799999999996</v>
      </c>
      <c r="G225" s="61"/>
    </row>
    <row r="226" spans="1:7" ht="12.6" customHeight="1" x14ac:dyDescent="0.2">
      <c r="A226" s="11">
        <v>1398450</v>
      </c>
      <c r="B226" s="12" t="s">
        <v>76</v>
      </c>
      <c r="C226" s="38">
        <v>4.8</v>
      </c>
      <c r="D226" s="15" t="s">
        <v>16</v>
      </c>
      <c r="E226" s="82">
        <v>11875</v>
      </c>
      <c r="F226" s="80">
        <f>+E226*C226</f>
        <v>57000</v>
      </c>
    </row>
    <row r="227" spans="1:7" ht="12.6" customHeight="1" x14ac:dyDescent="0.2">
      <c r="A227" s="6"/>
    </row>
    <row r="228" spans="1:7" ht="12.6" customHeight="1" x14ac:dyDescent="0.2">
      <c r="A228" s="6"/>
    </row>
    <row r="229" spans="1:7" ht="15.75" x14ac:dyDescent="0.2">
      <c r="A229" s="6"/>
      <c r="B229" s="74" t="s">
        <v>195</v>
      </c>
      <c r="C229" s="88">
        <f>+F4</f>
        <v>10029696.591999998</v>
      </c>
      <c r="D229" s="88"/>
      <c r="E229" s="87" t="s">
        <v>196</v>
      </c>
    </row>
    <row r="230" spans="1:7" x14ac:dyDescent="0.2">
      <c r="A230" s="6"/>
    </row>
    <row r="232" spans="1:7" ht="12.6" customHeight="1" x14ac:dyDescent="0.2">
      <c r="G232" s="61"/>
    </row>
    <row r="233" spans="1:7" ht="12.6" customHeight="1" x14ac:dyDescent="0.2"/>
    <row r="234" spans="1:7" ht="12.6" customHeight="1" x14ac:dyDescent="0.2"/>
    <row r="235" spans="1:7" ht="12.6" customHeight="1" x14ac:dyDescent="0.2"/>
    <row r="236" spans="1:7" ht="12.6" customHeight="1" x14ac:dyDescent="0.2"/>
    <row r="237" spans="1:7" ht="12.6" customHeight="1" x14ac:dyDescent="0.2"/>
    <row r="239" spans="1:7" ht="12.6" customHeight="1" x14ac:dyDescent="0.2"/>
    <row r="240" spans="1:7" ht="15" customHeight="1" x14ac:dyDescent="0.2"/>
  </sheetData>
  <mergeCells count="1">
    <mergeCell ref="C229:D229"/>
  </mergeCells>
  <phoneticPr fontId="12" type="noConversion"/>
  <pageMargins left="0.7" right="0.7" top="0.75" bottom="0.75" header="0.3" footer="0.3"/>
  <pageSetup paperSize="9" orientation="portrait" r:id="rId1"/>
  <ignoredErrors>
    <ignoredError sqref="C17:C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2024-09-04T06:52:23Z</dcterms:created>
  <dcterms:modified xsi:type="dcterms:W3CDTF">2024-09-04T11:52:29Z</dcterms:modified>
</cp:coreProperties>
</file>